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172.22.157.222\総務課\01 財政\01地方財政\R7\05 各種照会\31 令和６年度財政状況資料集の作成・公表について（依頼）\02 作成\"/>
    </mc:Choice>
  </mc:AlternateContent>
  <xr:revisionPtr revIDLastSave="0" documentId="13_ncr:1_{9137611C-CCE2-4EE6-A615-2834234C1582}" xr6:coauthVersionLast="45" xr6:coauthVersionMax="45" xr10:uidLastSave="{00000000-0000-0000-0000-000000000000}"/>
  <bookViews>
    <workbookView xWindow="20370" yWindow="-120" windowWidth="19440" windowHeight="15600" firstSheet="7" activeTab="7"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C36" i="10"/>
  <c r="CO35" i="10"/>
  <c r="BE35" i="10"/>
  <c r="C35" i="10"/>
  <c r="CO34" i="10"/>
  <c r="C34" i="10"/>
  <c r="U34" i="10" l="1"/>
  <c r="U35" i="10" s="1"/>
  <c r="U36" i="10" s="1"/>
  <c r="BE34" i="10"/>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alcChain>
</file>

<file path=xl/sharedStrings.xml><?xml version="1.0" encoding="utf-8"?>
<sst xmlns="http://schemas.openxmlformats.org/spreadsheetml/2006/main" count="1088" uniqueCount="560">
  <si>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</si>
  <si>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</si>
  <si>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</si>
  <si>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</si>
  <si>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</si>
  <si>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</si>
  <si>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</si>
  <si>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</si>
  <si>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</si>
  <si>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</si>
  <si>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</si>
  <si>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</si>
  <si>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</si>
  <si>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</si>
  <si>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</si>
  <si>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</si>
  <si>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</si>
  <si>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</si>
  <si>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</si>
  <si>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</si>
  <si>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</si>
  <si>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</si>
  <si>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</si>
  <si>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</si>
  <si>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</si>
  <si>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</si>
  <si>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</si>
  <si>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</si>
  <si>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</si>
  <si>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</si>
  <si>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</si>
  <si>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</si>
  <si>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</si>
  <si>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</si>
  <si>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</si>
  <si>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</si>
  <si>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</si>
  <si>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</si>
  <si>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</si>
  <si>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</si>
  <si>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</si>
  <si>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</si>
  <si>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</si>
  <si>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</si>
  <si>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</si>
  <si>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</si>
  <si>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</si>
  <si>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</si>
  <si>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</si>
  <si>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</si>
  <si>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</si>
  <si>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</si>
  <si>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</si>
  <si>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</si>
  <si>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</si>
  <si>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</si>
  <si>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</si>
  <si>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</si>
  <si>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</si>
  <si>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</si>
  <si>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</si>
  <si>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</si>
  <si>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</si>
  <si>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</si>
  <si>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</si>
  <si>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</si>
  <si>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</si>
  <si>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</si>
  <si>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</si>
  <si>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</si>
  <si>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</si>
  <si>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</si>
  <si>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</si>
  <si>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</si>
  <si>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</si>
  <si>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</si>
  <si>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</si>
  <si>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</si>
  <si>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</si>
  <si>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</si>
  <si>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</si>
  <si>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</si>
  <si>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</si>
  <si>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</si>
  <si>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</si>
  <si>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</si>
  <si>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</si>
  <si>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</si>
  <si>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</si>
  <si>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</si>
  <si>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</si>
  <si>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</si>
  <si>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</si>
  <si>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</si>
  <si>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川崎町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</si>
  <si>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</si>
  <si>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</si>
  <si>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</si>
  <si>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</si>
  <si>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</si>
  <si>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</si>
  <si>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</si>
  <si>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</si>
  <si>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</si>
  <si>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</si>
  <si>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</si>
  <si>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</si>
  <si>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</si>
  <si>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</si>
  <si>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</si>
  <si>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</si>
  <si>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</si>
  <si>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</si>
  <si>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</si>
  <si>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</si>
  <si>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</si>
  <si>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</si>
  <si>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</si>
  <si>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</si>
  <si>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</si>
  <si>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</si>
  <si>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</si>
  <si>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</si>
  <si>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</si>
  <si>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</si>
  <si>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</si>
  <si>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</si>
  <si>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</si>
  <si>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</si>
  <si>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</si>
  <si>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</si>
  <si>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</si>
  <si>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</si>
  <si>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</si>
  <si>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</si>
  <si>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</si>
  <si>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</si>
  <si>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</si>
  <si>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</si>
  <si>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</si>
  <si>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</si>
  <si>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</si>
  <si>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</si>
  <si>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</si>
  <si>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</si>
  <si>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</si>
  <si>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</si>
  <si>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</si>
  <si>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</si>
  <si>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</si>
  <si>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</si>
  <si>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</si>
  <si>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</si>
  <si>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</si>
  <si>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</si>
  <si>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</si>
  <si>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</si>
  <si>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</si>
  <si>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</si>
  <si>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</si>
  <si>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</si>
  <si>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</si>
  <si>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</si>
  <si>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</si>
  <si>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</si>
  <si>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</si>
  <si>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</si>
  <si>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</si>
  <si>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</si>
  <si>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</si>
  <si>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</si>
  <si>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</si>
  <si>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</si>
  <si>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</si>
  <si>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</si>
  <si>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</si>
  <si>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</si>
  <si>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</si>
  <si>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</si>
  <si>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</si>
  <si>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</si>
  <si>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</si>
  <si>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</si>
  <si>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</si>
  <si>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</si>
  <si>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</si>
  <si>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</si>
  <si>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</si>
  <si>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</si>
  <si>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</si>
  <si>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</si>
  <si>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</si>
  <si>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</si>
  <si>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</si>
  <si>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</si>
  <si>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</si>
  <si>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</si>
  <si>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</si>
  <si>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</si>
  <si>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</si>
  <si>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</si>
  <si>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</si>
  <si>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</si>
  <si>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宮城県川崎町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</si>
  <si>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</si>
  <si>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</si>
  <si>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</si>
  <si>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</si>
  <si>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</si>
  <si>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</si>
  <si>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</si>
  <si>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</si>
  <si>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</si>
  <si>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</si>
  <si>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</si>
  <si>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</si>
  <si>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</si>
  <si>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</si>
  <si>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</si>
  <si>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</si>
  <si>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</si>
  <si>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</si>
  <si>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</si>
  <si>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</si>
  <si>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</si>
  <si>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</si>
  <si>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</si>
  <si>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</si>
  <si>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</si>
  <si>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</si>
  <si>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</si>
  <si>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</si>
  <si>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</si>
  <si>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</si>
  <si>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</si>
  <si>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</si>
  <si>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</si>
  <si>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</si>
  <si>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</si>
  <si>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</si>
  <si>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</si>
  <si>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</si>
  <si>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</si>
  <si>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</si>
  <si>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</si>
  <si>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</si>
  <si>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</si>
  <si>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</si>
  <si>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</si>
  <si>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</si>
  <si>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</si>
  <si>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</si>
  <si>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</si>
  <si>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</si>
  <si>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</si>
  <si>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</si>
  <si>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</si>
  <si>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</si>
  <si>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</si>
  <si>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</si>
  <si>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</si>
  <si>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</si>
  <si>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</si>
  <si>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</si>
  <si>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</si>
  <si>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</si>
  <si>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</si>
  <si>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</si>
  <si>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</si>
  <si>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</si>
  <si>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</si>
  <si>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</si>
  <si>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</si>
  <si>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</si>
  <si>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</si>
  <si>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</si>
  <si>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</si>
  <si>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</si>
  <si>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</si>
  <si>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</si>
  <si>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</si>
  <si>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</si>
  <si>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</si>
  <si>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</si>
  <si>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</si>
  <si>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</si>
  <si>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</si>
  <si>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</si>
  <si>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</si>
  <si>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</si>
  <si>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</si>
  <si>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</si>
  <si>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</si>
  <si>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</si>
  <si>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</si>
  <si>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</si>
  <si>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</si>
  <si>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</si>
  <si>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</si>
  <si>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</si>
  <si>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</si>
  <si>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</si>
  <si>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</si>
  <si>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</si>
  <si>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</si>
  <si>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</si>
  <si>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</si>
  <si>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</si>
  <si>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</si>
  <si>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</si>
  <si>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</si>
  <si>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</si>
  <si>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</si>
  <si>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</si>
  <si>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</si>
  <si>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</si>
  <si>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</si>
  <si>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</si>
  <si>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</si>
  <si>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</si>
  <si>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</si>
  <si>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</si>
  <si>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</si>
  <si>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</si>
  <si>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</si>
  <si>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</si>
  <si>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</si>
  <si>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</si>
  <si>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</si>
  <si>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</si>
  <si>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</si>
  <si>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</si>
  <si>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</si>
  <si>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</si>
  <si>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</si>
  <si>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</si>
  <si>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</si>
  <si>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</si>
  <si>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</si>
  <si>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</si>
  <si>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</si>
  <si>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</si>
  <si>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</si>
  <si>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</si>
  <si>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</si>
  <si>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</si>
  <si>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</si>
  <si>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</si>
  <si>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</si>
  <si>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</si>
  <si>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</si>
  <si>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</si>
  <si>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</si>
  <si>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</si>
  <si>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宮城県川崎町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</si>
  <si>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</si>
  <si>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</si>
  <si>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</si>
  <si>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</si>
  <si>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</si>
  <si>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</si>
  <si>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</si>
  <si>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</si>
  <si>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</si>
  <si>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</si>
  <si>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</si>
  <si>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</si>
  <si>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</si>
  <si>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</si>
  <si>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</si>
  <si>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</si>
  <si>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</si>
  <si>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</si>
  <si>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</si>
  <si>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</si>
  <si>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</si>
  <si>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</si>
  <si>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</si>
  <si>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</si>
  <si>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</si>
  <si>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</si>
  <si>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</si>
  <si>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</si>
  <si>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</si>
  <si>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</si>
  <si>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</si>
  <si>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</si>
  <si>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</si>
  <si>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川崎町国民健康保険特別会計</t>
    <phoneticPr fontId="5"/>
  </si>
  <si>
    <t>川崎町介護保険特別会計</t>
    <phoneticPr fontId="5"/>
  </si>
  <si>
    <t>川崎町後期高齢者医療保険特別会計</t>
    <phoneticPr fontId="5"/>
  </si>
  <si>
    <t>川崎町水道事業会計</t>
    <phoneticPr fontId="5"/>
  </si>
  <si>
    <t>法適用企業</t>
    <phoneticPr fontId="5"/>
  </si>
  <si>
    <t>川崎町病院事業会計</t>
    <phoneticPr fontId="5"/>
  </si>
  <si>
    <t>川崎町公共下水道事業会計</t>
    <phoneticPr fontId="5"/>
  </si>
  <si>
    <t>川崎町温泉事業特別会計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</si>
  <si>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</si>
  <si>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</si>
  <si>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</si>
  <si>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</si>
  <si>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</si>
  <si>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</si>
  <si>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</si>
  <si>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</si>
  <si>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</si>
  <si>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</si>
  <si>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</si>
  <si>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</si>
  <si>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</si>
  <si>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</si>
  <si>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</si>
  <si>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</si>
  <si>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</si>
  <si>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</si>
  <si>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</si>
  <si>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</si>
  <si>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</si>
  <si>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</si>
  <si>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</si>
  <si>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</si>
  <si>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</si>
  <si>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</si>
  <si>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</si>
  <si>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</si>
  <si>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</si>
  <si>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</si>
  <si>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</si>
  <si>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</si>
  <si>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</si>
  <si>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</si>
  <si>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</si>
  <si>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</si>
  <si>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</si>
  <si>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</si>
  <si>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</si>
  <si>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</si>
  <si>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</si>
  <si>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</si>
  <si>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</si>
  <si>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</si>
  <si>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</si>
  <si>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</si>
  <si>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</si>
  <si>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</si>
  <si>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</si>
  <si>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</si>
  <si>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</si>
  <si>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</si>
  <si>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</si>
  <si>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</si>
  <si>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</si>
  <si>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</si>
  <si>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</si>
  <si>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</si>
  <si>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</si>
  <si>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</si>
  <si>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</si>
  <si>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</si>
  <si>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</si>
  <si>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</si>
  <si>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</si>
  <si>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</si>
  <si>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</si>
  <si>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</si>
  <si>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</si>
  <si>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</si>
  <si>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</si>
  <si>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</si>
  <si>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</si>
  <si>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</si>
  <si>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</si>
  <si>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</si>
  <si>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</si>
  <si>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</si>
  <si>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</si>
  <si>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</si>
  <si>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</si>
  <si>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</si>
  <si>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</si>
  <si>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</si>
  <si>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</si>
  <si>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</si>
  <si>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</si>
  <si>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</si>
  <si>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</si>
  <si>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</si>
  <si>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</si>
  <si>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</si>
  <si>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</si>
  <si>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</si>
  <si>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</si>
  <si>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</si>
  <si>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</si>
  <si>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</si>
  <si>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</si>
  <si>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</si>
  <si>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</si>
  <si>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</si>
  <si>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</si>
  <si>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</si>
  <si>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</si>
  <si>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</si>
  <si>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</si>
  <si>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</si>
  <si>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</si>
  <si>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</si>
  <si>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</si>
  <si>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</si>
  <si>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</si>
  <si>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</si>
  <si>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</si>
  <si>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</si>
  <si>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</si>
  <si>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</si>
  <si>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</si>
  <si>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</si>
  <si>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</si>
  <si>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</si>
  <si>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</si>
  <si>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</si>
  <si>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</si>
  <si>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</si>
  <si>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</si>
  <si>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</si>
  <si>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</si>
  <si>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</si>
  <si>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</si>
  <si>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</si>
  <si>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</si>
  <si>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</si>
  <si>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</si>
  <si>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</si>
  <si>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10.51</t>
  </si>
  <si>
    <t>一般会計</t>
  </si>
  <si>
    <t>川崎町水道事業会計</t>
  </si>
  <si>
    <t>川崎町公共下水道事業会計</t>
  </si>
  <si>
    <t>川崎町病院事業会計</t>
  </si>
  <si>
    <t>川崎町国民健康保険特別会計</t>
  </si>
  <si>
    <t>川崎町介護保険特別会計</t>
  </si>
  <si>
    <t>川崎町後期高齢者医療保険特別会計</t>
  </si>
  <si>
    <t>川崎町温泉事業特別会計</t>
  </si>
  <si>
    <t>その他会計（赤字）</t>
  </si>
  <si>
    <t>その他会計（黒字）</t>
  </si>
  <si>
    <t>R02</t>
    <phoneticPr fontId="5"/>
  </si>
  <si>
    <t>R03</t>
    <phoneticPr fontId="5"/>
  </si>
  <si>
    <t>R04</t>
    <phoneticPr fontId="5"/>
  </si>
  <si>
    <t>R05</t>
    <phoneticPr fontId="5"/>
  </si>
  <si>
    <t>R06</t>
    <phoneticPr fontId="5"/>
  </si>
  <si>
    <t>宮城県市町村職員退職手当組合</t>
    <rPh sb="0" eb="3">
      <t>ミヤギケン</t>
    </rPh>
    <rPh sb="3" eb="6">
      <t>シチョウソン</t>
    </rPh>
    <rPh sb="6" eb="8">
      <t>ショクイン</t>
    </rPh>
    <rPh sb="8" eb="10">
      <t>タイショク</t>
    </rPh>
    <rPh sb="10" eb="12">
      <t>テアテ</t>
    </rPh>
    <rPh sb="12" eb="14">
      <t>クミアイ</t>
    </rPh>
    <phoneticPr fontId="38"/>
  </si>
  <si>
    <t>宮城県市町村非常勤消防職員補償報償組合</t>
    <rPh sb="0" eb="3">
      <t>ミヤギケン</t>
    </rPh>
    <rPh sb="3" eb="6">
      <t>シチョウソン</t>
    </rPh>
    <rPh sb="6" eb="9">
      <t>ヒジョウキン</t>
    </rPh>
    <rPh sb="9" eb="11">
      <t>ショウボウ</t>
    </rPh>
    <rPh sb="11" eb="13">
      <t>ショクイン</t>
    </rPh>
    <rPh sb="13" eb="15">
      <t>ホショウ</t>
    </rPh>
    <rPh sb="15" eb="17">
      <t>ホウショウ</t>
    </rPh>
    <rPh sb="17" eb="19">
      <t>クミアイ</t>
    </rPh>
    <phoneticPr fontId="38"/>
  </si>
  <si>
    <t>仙南地域広域行政事務組合</t>
    <rPh sb="0" eb="2">
      <t>センナン</t>
    </rPh>
    <rPh sb="2" eb="4">
      <t>チイキ</t>
    </rPh>
    <rPh sb="4" eb="6">
      <t>コウイキ</t>
    </rPh>
    <rPh sb="6" eb="8">
      <t>ギョウセイ</t>
    </rPh>
    <rPh sb="8" eb="10">
      <t>ジム</t>
    </rPh>
    <rPh sb="10" eb="12">
      <t>クミアイ</t>
    </rPh>
    <phoneticPr fontId="38"/>
  </si>
  <si>
    <t>宮城県市町村自治振興センター</t>
    <rPh sb="0" eb="3">
      <t>ミヤギケン</t>
    </rPh>
    <rPh sb="3" eb="6">
      <t>シチョウソン</t>
    </rPh>
    <rPh sb="6" eb="8">
      <t>ジチ</t>
    </rPh>
    <rPh sb="8" eb="10">
      <t>シンコウ</t>
    </rPh>
    <phoneticPr fontId="38"/>
  </si>
  <si>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38"/>
  </si>
  <si>
    <t>宮城県後期高齢者医療事業会計</t>
    <rPh sb="0" eb="3">
      <t>ミヤギケン</t>
    </rPh>
    <rPh sb="3" eb="5">
      <t>コウキ</t>
    </rPh>
    <rPh sb="5" eb="8">
      <t>コウレイシャ</t>
    </rPh>
    <rPh sb="8" eb="10">
      <t>イリョウ</t>
    </rPh>
    <rPh sb="10" eb="12">
      <t>ジギョウ</t>
    </rPh>
    <rPh sb="12" eb="14">
      <t>カイケイ</t>
    </rPh>
    <phoneticPr fontId="38"/>
  </si>
  <si>
    <t>-</t>
    <phoneticPr fontId="2"/>
  </si>
  <si>
    <t>公共施設等整備基金</t>
    <rPh sb="0" eb="2">
      <t>コウキョウ</t>
    </rPh>
    <rPh sb="2" eb="4">
      <t>シセツ</t>
    </rPh>
    <rPh sb="4" eb="5">
      <t>トウ</t>
    </rPh>
    <rPh sb="5" eb="7">
      <t>セイビ</t>
    </rPh>
    <rPh sb="7" eb="9">
      <t>キキン</t>
    </rPh>
    <phoneticPr fontId="5"/>
  </si>
  <si>
    <t>地域振興基金</t>
    <rPh sb="0" eb="2">
      <t>チイキ</t>
    </rPh>
    <rPh sb="2" eb="4">
      <t>シンコウ</t>
    </rPh>
    <rPh sb="4" eb="6">
      <t>キキン</t>
    </rPh>
    <phoneticPr fontId="5"/>
  </si>
  <si>
    <t>ふるさと基金</t>
    <rPh sb="4" eb="6">
      <t>キキン</t>
    </rPh>
    <phoneticPr fontId="5"/>
  </si>
  <si>
    <t>商工観光対策基金</t>
    <rPh sb="0" eb="2">
      <t>ショウコウ</t>
    </rPh>
    <rPh sb="2" eb="4">
      <t>カンコウ</t>
    </rPh>
    <rPh sb="4" eb="6">
      <t>タイサク</t>
    </rPh>
    <rPh sb="6" eb="8">
      <t>キキン</t>
    </rPh>
    <phoneticPr fontId="5"/>
  </si>
  <si>
    <t>農業振興対策基金</t>
    <rPh sb="0" eb="2">
      <t>ノウギョウ</t>
    </rPh>
    <rPh sb="2" eb="4">
      <t>シンコウ</t>
    </rPh>
    <rPh sb="4" eb="6">
      <t>タイサク</t>
    </rPh>
    <rPh sb="6" eb="8">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</si>
</sst>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126525</c:v>
                </c:pt>
                <c:pt idx="1">
                  <c:v>122054</c:v>
                </c:pt>
                <c:pt idx="2">
                  <c:v>111644</c:v>
                </c:pt>
                <c:pt idx="3">
                  <c:v>127917</c:v>
                </c:pt>
                <c:pt idx="4">
                  <c:v>135931</c:v>
                </c:pt>
              </c:numCache>
            </c:numRef>
          </c:val>
          <c:smooth val="0"/>
          <c:extLst>
            <c:ext xmlns:c16="http://schemas.microsoft.com/office/drawing/2014/chart" uri="{C3380CC4-5D6E-409C-BE32-E72D297353CC}">
              <c16:uniqueId val="{00000000-A0CA-4CA7-A3D9-447FFE6386D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57720</c:v>
                </c:pt>
                <c:pt idx="1">
                  <c:v>64439</c:v>
                </c:pt>
                <c:pt idx="2">
                  <c:v>56750</c:v>
                </c:pt>
                <c:pt idx="3">
                  <c:v>68597</c:v>
                </c:pt>
                <c:pt idx="4">
                  <c:v>65171</c:v>
                </c:pt>
              </c:numCache>
            </c:numRef>
          </c:val>
          <c:smooth val="0"/>
          <c:extLst>
            <c:ext xmlns:c16="http://schemas.microsoft.com/office/drawing/2014/chart" uri="{C3380CC4-5D6E-409C-BE32-E72D297353CC}">
              <c16:uniqueId val="{00000001-A0CA-4CA7-A3D9-447FFE6386D6}"/>
            </c:ext>
          </c:extLst>
        </c:ser>
        <c:dLbls>
          <c:showLegendKey val="0"/>
          <c:showVal val="0"/>
          <c:showCatName val="0"/>
          <c:showSerName val="0"/>
          <c:showPercent val="0"/>
          <c:showBubbleSize val="0"/>
        </c:dLbls>
        <c:marker val="1"/>
        <c:smooth val="0"/>
        <c:axId val="193521688"/>
        <c:axId val="193520904"/>
      </c:lineChart>
      <c:catAx>
        <c:axId val="19352168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3520904"/>
        <c:crosses val="autoZero"/>
        <c:auto val="1"/>
        <c:lblAlgn val="ctr"/>
        <c:lblOffset val="100"/>
        <c:tickLblSkip val="1"/>
        <c:tickMarkSkip val="1"/>
        <c:noMultiLvlLbl val="0"/>
      </c:catAx>
      <c:valAx>
        <c:axId val="193520904"/>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352168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4.9800000000000004</c:v>
                </c:pt>
                <c:pt idx="1">
                  <c:v>7.11</c:v>
                </c:pt>
                <c:pt idx="2">
                  <c:v>9.27</c:v>
                </c:pt>
                <c:pt idx="3">
                  <c:v>4.29</c:v>
                </c:pt>
                <c:pt idx="4">
                  <c:v>7.94</c:v>
                </c:pt>
              </c:numCache>
            </c:numRef>
          </c:val>
          <c:extLst>
            <c:ext xmlns:c16="http://schemas.microsoft.com/office/drawing/2014/chart" uri="{C3380CC4-5D6E-409C-BE32-E72D297353CC}">
              <c16:uniqueId val="{00000000-5542-4E00-8DA7-8ACAA4FDDF5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24.15</c:v>
                </c:pt>
                <c:pt idx="1">
                  <c:v>36.36</c:v>
                </c:pt>
                <c:pt idx="2">
                  <c:v>43.44</c:v>
                </c:pt>
                <c:pt idx="3">
                  <c:v>44.38</c:v>
                </c:pt>
                <c:pt idx="4">
                  <c:v>43.52</c:v>
                </c:pt>
              </c:numCache>
            </c:numRef>
          </c:val>
          <c:extLst>
            <c:ext xmlns:c16="http://schemas.microsoft.com/office/drawing/2014/chart" uri="{C3380CC4-5D6E-409C-BE32-E72D297353CC}">
              <c16:uniqueId val="{00000001-5542-4E00-8DA7-8ACAA4FDDF54}"/>
            </c:ext>
          </c:extLst>
        </c:ser>
        <c:dLbls>
          <c:showLegendKey val="0"/>
          <c:showVal val="0"/>
          <c:showCatName val="0"/>
          <c:showSerName val="0"/>
          <c:showPercent val="0"/>
          <c:showBubbleSize val="0"/>
        </c:dLbls>
        <c:gapWidth val="250"/>
        <c:overlap val="100"/>
        <c:axId val="303726672"/>
        <c:axId val="30372706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1.81</c:v>
                </c:pt>
                <c:pt idx="1">
                  <c:v>13.96</c:v>
                </c:pt>
                <c:pt idx="2">
                  <c:v>1.87</c:v>
                </c:pt>
                <c:pt idx="3">
                  <c:v>-10.51</c:v>
                </c:pt>
                <c:pt idx="4">
                  <c:v>1.69</c:v>
                </c:pt>
              </c:numCache>
            </c:numRef>
          </c:val>
          <c:smooth val="0"/>
          <c:extLst>
            <c:ext xmlns:c16="http://schemas.microsoft.com/office/drawing/2014/chart" uri="{C3380CC4-5D6E-409C-BE32-E72D297353CC}">
              <c16:uniqueId val="{00000002-5542-4E00-8DA7-8ACAA4FDDF54}"/>
            </c:ext>
          </c:extLst>
        </c:ser>
        <c:dLbls>
          <c:showLegendKey val="0"/>
          <c:showVal val="0"/>
          <c:showCatName val="0"/>
          <c:showSerName val="0"/>
          <c:showPercent val="0"/>
          <c:showBubbleSize val="0"/>
        </c:dLbls>
        <c:marker val="1"/>
        <c:smooth val="0"/>
        <c:axId val="303726672"/>
        <c:axId val="303727064"/>
      </c:lineChart>
      <c:catAx>
        <c:axId val="303726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03727064"/>
        <c:crosses val="autoZero"/>
        <c:auto val="1"/>
        <c:lblAlgn val="ctr"/>
        <c:lblOffset val="100"/>
        <c:tickLblSkip val="1"/>
        <c:tickMarkSkip val="1"/>
        <c:noMultiLvlLbl val="0"/>
      </c:catAx>
      <c:valAx>
        <c:axId val="3037270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37266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0.23</c:v>
                </c:pt>
                <c:pt idx="2">
                  <c:v>#N/A</c:v>
                </c:pt>
                <c:pt idx="3">
                  <c:v>0.44</c:v>
                </c:pt>
                <c:pt idx="4">
                  <c:v>#N/A</c:v>
                </c:pt>
                <c:pt idx="5">
                  <c:v>1.1299999999999999</c:v>
                </c:pt>
                <c:pt idx="6">
                  <c:v>#N/A</c:v>
                </c:pt>
                <c:pt idx="7">
                  <c:v>1.25</c:v>
                </c:pt>
                <c:pt idx="8">
                  <c:v>0</c:v>
                </c:pt>
                <c:pt idx="9">
                  <c:v>0</c:v>
                </c:pt>
              </c:numCache>
            </c:numRef>
          </c:val>
          <c:extLst>
            <c:ext xmlns:c16="http://schemas.microsoft.com/office/drawing/2014/chart" uri="{C3380CC4-5D6E-409C-BE32-E72D297353CC}">
              <c16:uniqueId val="{00000000-1221-443E-AAA5-B6F17F93D82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221-443E-AAA5-B6F17F93D824}"/>
            </c:ext>
          </c:extLst>
        </c:ser>
        <c:ser>
          <c:idx val="2"/>
          <c:order val="2"/>
          <c:tx>
            <c:strRef>
              <c:f>データシート!$A$29</c:f>
              <c:strCache>
                <c:ptCount val="1"/>
                <c:pt idx="0">
                  <c:v>川崎町温泉事業特別会計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1221-443E-AAA5-B6F17F93D824}"/>
            </c:ext>
          </c:extLst>
        </c:ser>
        <c:ser>
          <c:idx val="3"/>
          <c:order val="3"/>
          <c:tx>
            <c:strRef>
              <c:f>データシート!$A$30</c:f>
              <c:strCache>
                <c:ptCount val="1"/>
                <c:pt idx="0">
                  <c:v>川崎町後期高齢者医療保険特別会計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0.02</c:v>
                </c:pt>
                <c:pt idx="2">
                  <c:v>#N/A</c:v>
                </c:pt>
                <c:pt idx="3">
                  <c:v>0.05</c:v>
                </c:pt>
                <c:pt idx="4">
                  <c:v>#N/A</c:v>
                </c:pt>
                <c:pt idx="5">
                  <c:v>0.03</c:v>
                </c:pt>
                <c:pt idx="6">
                  <c:v>#N/A</c:v>
                </c:pt>
                <c:pt idx="7">
                  <c:v>0.08</c:v>
                </c:pt>
                <c:pt idx="8">
                  <c:v>#N/A</c:v>
                </c:pt>
                <c:pt idx="9">
                  <c:v>0.14000000000000001</c:v>
                </c:pt>
              </c:numCache>
            </c:numRef>
          </c:val>
          <c:extLst>
            <c:ext xmlns:c16="http://schemas.microsoft.com/office/drawing/2014/chart" uri="{C3380CC4-5D6E-409C-BE32-E72D297353CC}">
              <c16:uniqueId val="{00000003-1221-443E-AAA5-B6F17F93D824}"/>
            </c:ext>
          </c:extLst>
        </c:ser>
        <c:ser>
          <c:idx val="4"/>
          <c:order val="4"/>
          <c:tx>
            <c:strRef>
              <c:f>データシート!$A$31</c:f>
              <c:strCache>
                <c:ptCount val="1"/>
                <c:pt idx="0">
                  <c:v>川崎町介護保険特別会計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0.84</c:v>
                </c:pt>
                <c:pt idx="2">
                  <c:v>#N/A</c:v>
                </c:pt>
                <c:pt idx="3">
                  <c:v>1.19</c:v>
                </c:pt>
                <c:pt idx="4">
                  <c:v>#N/A</c:v>
                </c:pt>
                <c:pt idx="5">
                  <c:v>1.3</c:v>
                </c:pt>
                <c:pt idx="6">
                  <c:v>#N/A</c:v>
                </c:pt>
                <c:pt idx="7">
                  <c:v>0.92</c:v>
                </c:pt>
                <c:pt idx="8">
                  <c:v>#N/A</c:v>
                </c:pt>
                <c:pt idx="9">
                  <c:v>0.21</c:v>
                </c:pt>
              </c:numCache>
            </c:numRef>
          </c:val>
          <c:extLst>
            <c:ext xmlns:c16="http://schemas.microsoft.com/office/drawing/2014/chart" uri="{C3380CC4-5D6E-409C-BE32-E72D297353CC}">
              <c16:uniqueId val="{00000004-1221-443E-AAA5-B6F17F93D824}"/>
            </c:ext>
          </c:extLst>
        </c:ser>
        <c:ser>
          <c:idx val="5"/>
          <c:order val="5"/>
          <c:tx>
            <c:strRef>
              <c:f>データシート!$A$32</c:f>
              <c:strCache>
                <c:ptCount val="1"/>
                <c:pt idx="0">
                  <c:v>川崎町国民健康保険特別会計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1.5</c:v>
                </c:pt>
                <c:pt idx="2">
                  <c:v>#N/A</c:v>
                </c:pt>
                <c:pt idx="3">
                  <c:v>1.91</c:v>
                </c:pt>
                <c:pt idx="4">
                  <c:v>#N/A</c:v>
                </c:pt>
                <c:pt idx="5">
                  <c:v>2.46</c:v>
                </c:pt>
                <c:pt idx="6">
                  <c:v>#N/A</c:v>
                </c:pt>
                <c:pt idx="7">
                  <c:v>2.2200000000000002</c:v>
                </c:pt>
                <c:pt idx="8">
                  <c:v>#N/A</c:v>
                </c:pt>
                <c:pt idx="9">
                  <c:v>0.74</c:v>
                </c:pt>
              </c:numCache>
            </c:numRef>
          </c:val>
          <c:extLst>
            <c:ext xmlns:c16="http://schemas.microsoft.com/office/drawing/2014/chart" uri="{C3380CC4-5D6E-409C-BE32-E72D297353CC}">
              <c16:uniqueId val="{00000005-1221-443E-AAA5-B6F17F93D824}"/>
            </c:ext>
          </c:extLst>
        </c:ser>
        <c:ser>
          <c:idx val="6"/>
          <c:order val="6"/>
          <c:tx>
            <c:strRef>
              <c:f>データシート!$A$33</c:f>
              <c:strCache>
                <c:ptCount val="1"/>
                <c:pt idx="0">
                  <c:v>川崎町病院事業会計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0.98</c:v>
                </c:pt>
                <c:pt idx="2">
                  <c:v>#N/A</c:v>
                </c:pt>
                <c:pt idx="3">
                  <c:v>2.4700000000000002</c:v>
                </c:pt>
                <c:pt idx="4">
                  <c:v>#N/A</c:v>
                </c:pt>
                <c:pt idx="5">
                  <c:v>1.76</c:v>
                </c:pt>
                <c:pt idx="6">
                  <c:v>#N/A</c:v>
                </c:pt>
                <c:pt idx="7">
                  <c:v>2.34</c:v>
                </c:pt>
                <c:pt idx="8">
                  <c:v>#N/A</c:v>
                </c:pt>
                <c:pt idx="9">
                  <c:v>1.56</c:v>
                </c:pt>
              </c:numCache>
            </c:numRef>
          </c:val>
          <c:extLst>
            <c:ext xmlns:c16="http://schemas.microsoft.com/office/drawing/2014/chart" uri="{C3380CC4-5D6E-409C-BE32-E72D297353CC}">
              <c16:uniqueId val="{00000006-1221-443E-AAA5-B6F17F93D824}"/>
            </c:ext>
          </c:extLst>
        </c:ser>
        <c:ser>
          <c:idx val="7"/>
          <c:order val="7"/>
          <c:tx>
            <c:strRef>
              <c:f>データシート!$A$34</c:f>
              <c:strCache>
                <c:ptCount val="1"/>
                <c:pt idx="0">
                  <c:v>川崎町公共下水道事業会計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3.97</c:v>
                </c:pt>
              </c:numCache>
            </c:numRef>
          </c:val>
          <c:extLst>
            <c:ext xmlns:c16="http://schemas.microsoft.com/office/drawing/2014/chart" uri="{C3380CC4-5D6E-409C-BE32-E72D297353CC}">
              <c16:uniqueId val="{00000007-1221-443E-AAA5-B6F17F93D824}"/>
            </c:ext>
          </c:extLst>
        </c:ser>
        <c:ser>
          <c:idx val="8"/>
          <c:order val="8"/>
          <c:tx>
            <c:strRef>
              <c:f>データシート!$A$35</c:f>
              <c:strCache>
                <c:ptCount val="1"/>
                <c:pt idx="0">
                  <c:v>川崎町水道事業会計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8.35</c:v>
                </c:pt>
                <c:pt idx="2">
                  <c:v>#N/A</c:v>
                </c:pt>
                <c:pt idx="3">
                  <c:v>6.92</c:v>
                </c:pt>
                <c:pt idx="4">
                  <c:v>#N/A</c:v>
                </c:pt>
                <c:pt idx="5">
                  <c:v>6.54</c:v>
                </c:pt>
                <c:pt idx="6">
                  <c:v>#N/A</c:v>
                </c:pt>
                <c:pt idx="7">
                  <c:v>6.13</c:v>
                </c:pt>
                <c:pt idx="8">
                  <c:v>#N/A</c:v>
                </c:pt>
                <c:pt idx="9">
                  <c:v>5.73</c:v>
                </c:pt>
              </c:numCache>
            </c:numRef>
          </c:val>
          <c:extLst>
            <c:ext xmlns:c16="http://schemas.microsoft.com/office/drawing/2014/chart" uri="{C3380CC4-5D6E-409C-BE32-E72D297353CC}">
              <c16:uniqueId val="{00000008-1221-443E-AAA5-B6F17F93D82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4.97</c:v>
                </c:pt>
                <c:pt idx="2">
                  <c:v>#N/A</c:v>
                </c:pt>
                <c:pt idx="3">
                  <c:v>7.1</c:v>
                </c:pt>
                <c:pt idx="4">
                  <c:v>#N/A</c:v>
                </c:pt>
                <c:pt idx="5">
                  <c:v>9.27</c:v>
                </c:pt>
                <c:pt idx="6">
                  <c:v>#N/A</c:v>
                </c:pt>
                <c:pt idx="7">
                  <c:v>4.29</c:v>
                </c:pt>
                <c:pt idx="8">
                  <c:v>#N/A</c:v>
                </c:pt>
                <c:pt idx="9">
                  <c:v>7.94</c:v>
                </c:pt>
              </c:numCache>
            </c:numRef>
          </c:val>
          <c:extLst>
            <c:ext xmlns:c16="http://schemas.microsoft.com/office/drawing/2014/chart" uri="{C3380CC4-5D6E-409C-BE32-E72D297353CC}">
              <c16:uniqueId val="{00000009-1221-443E-AAA5-B6F17F93D824}"/>
            </c:ext>
          </c:extLst>
        </c:ser>
        <c:dLbls>
          <c:showLegendKey val="0"/>
          <c:showVal val="0"/>
          <c:showCatName val="0"/>
          <c:showSerName val="0"/>
          <c:showPercent val="0"/>
          <c:showBubbleSize val="0"/>
        </c:dLbls>
        <c:gapWidth val="150"/>
        <c:overlap val="100"/>
        <c:axId val="303727848"/>
        <c:axId val="303728240"/>
      </c:barChart>
      <c:catAx>
        <c:axId val="3037278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03728240"/>
        <c:crosses val="autoZero"/>
        <c:auto val="1"/>
        <c:lblAlgn val="ctr"/>
        <c:lblOffset val="100"/>
        <c:tickLblSkip val="1"/>
        <c:tickMarkSkip val="1"/>
        <c:noMultiLvlLbl val="0"/>
      </c:catAx>
      <c:valAx>
        <c:axId val="3037282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37278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411</c:v>
                </c:pt>
                <c:pt idx="5">
                  <c:v>410</c:v>
                </c:pt>
                <c:pt idx="8">
                  <c:v>407</c:v>
                </c:pt>
                <c:pt idx="11">
                  <c:v>405</c:v>
                </c:pt>
                <c:pt idx="14">
                  <c:v>379</c:v>
                </c:pt>
              </c:numCache>
            </c:numRef>
          </c:val>
          <c:extLst>
            <c:ext xmlns:c16="http://schemas.microsoft.com/office/drawing/2014/chart" uri="{C3380CC4-5D6E-409C-BE32-E72D297353CC}">
              <c16:uniqueId val="{00000000-1BED-47D2-AB87-6F2B207EE70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BED-47D2-AB87-6F2B207EE70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BED-47D2-AB87-6F2B207EE70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19</c:v>
                </c:pt>
                <c:pt idx="3">
                  <c:v>21</c:v>
                </c:pt>
                <c:pt idx="6">
                  <c:v>21</c:v>
                </c:pt>
                <c:pt idx="9">
                  <c:v>21</c:v>
                </c:pt>
                <c:pt idx="12">
                  <c:v>21</c:v>
                </c:pt>
              </c:numCache>
            </c:numRef>
          </c:val>
          <c:extLst>
            <c:ext xmlns:c16="http://schemas.microsoft.com/office/drawing/2014/chart" uri="{C3380CC4-5D6E-409C-BE32-E72D297353CC}">
              <c16:uniqueId val="{00000003-1BED-47D2-AB87-6F2B207EE70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234</c:v>
                </c:pt>
                <c:pt idx="3">
                  <c:v>218</c:v>
                </c:pt>
                <c:pt idx="6">
                  <c:v>266</c:v>
                </c:pt>
                <c:pt idx="9">
                  <c:v>259</c:v>
                </c:pt>
                <c:pt idx="12">
                  <c:v>204</c:v>
                </c:pt>
              </c:numCache>
            </c:numRef>
          </c:val>
          <c:extLst>
            <c:ext xmlns:c16="http://schemas.microsoft.com/office/drawing/2014/chart" uri="{C3380CC4-5D6E-409C-BE32-E72D297353CC}">
              <c16:uniqueId val="{00000004-1BED-47D2-AB87-6F2B207EE70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BED-47D2-AB87-6F2B207EE70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BED-47D2-AB87-6F2B207EE70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276</c:v>
                </c:pt>
                <c:pt idx="3">
                  <c:v>309</c:v>
                </c:pt>
                <c:pt idx="6">
                  <c:v>311</c:v>
                </c:pt>
                <c:pt idx="9">
                  <c:v>336</c:v>
                </c:pt>
                <c:pt idx="12">
                  <c:v>363</c:v>
                </c:pt>
              </c:numCache>
            </c:numRef>
          </c:val>
          <c:extLst>
            <c:ext xmlns:c16="http://schemas.microsoft.com/office/drawing/2014/chart" uri="{C3380CC4-5D6E-409C-BE32-E72D297353CC}">
              <c16:uniqueId val="{00000007-1BED-47D2-AB87-6F2B207EE702}"/>
            </c:ext>
          </c:extLst>
        </c:ser>
        <c:dLbls>
          <c:showLegendKey val="0"/>
          <c:showVal val="0"/>
          <c:showCatName val="0"/>
          <c:showSerName val="0"/>
          <c:showPercent val="0"/>
          <c:showBubbleSize val="0"/>
        </c:dLbls>
        <c:gapWidth val="100"/>
        <c:overlap val="100"/>
        <c:axId val="303729024"/>
        <c:axId val="33007417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118</c:v>
                </c:pt>
                <c:pt idx="2">
                  <c:v>#N/A</c:v>
                </c:pt>
                <c:pt idx="3">
                  <c:v>#N/A</c:v>
                </c:pt>
                <c:pt idx="4">
                  <c:v>138</c:v>
                </c:pt>
                <c:pt idx="5">
                  <c:v>#N/A</c:v>
                </c:pt>
                <c:pt idx="6">
                  <c:v>#N/A</c:v>
                </c:pt>
                <c:pt idx="7">
                  <c:v>191</c:v>
                </c:pt>
                <c:pt idx="8">
                  <c:v>#N/A</c:v>
                </c:pt>
                <c:pt idx="9">
                  <c:v>#N/A</c:v>
                </c:pt>
                <c:pt idx="10">
                  <c:v>211</c:v>
                </c:pt>
                <c:pt idx="11">
                  <c:v>#N/A</c:v>
                </c:pt>
                <c:pt idx="12">
                  <c:v>#N/A</c:v>
                </c:pt>
                <c:pt idx="13">
                  <c:v>209</c:v>
                </c:pt>
                <c:pt idx="14">
                  <c:v>#N/A</c:v>
                </c:pt>
              </c:numCache>
            </c:numRef>
          </c:val>
          <c:smooth val="0"/>
          <c:extLst>
            <c:ext xmlns:c16="http://schemas.microsoft.com/office/drawing/2014/chart" uri="{C3380CC4-5D6E-409C-BE32-E72D297353CC}">
              <c16:uniqueId val="{00000008-1BED-47D2-AB87-6F2B207EE702}"/>
            </c:ext>
          </c:extLst>
        </c:ser>
        <c:dLbls>
          <c:showLegendKey val="0"/>
          <c:showVal val="0"/>
          <c:showCatName val="0"/>
          <c:showSerName val="0"/>
          <c:showPercent val="0"/>
          <c:showBubbleSize val="0"/>
        </c:dLbls>
        <c:marker val="1"/>
        <c:smooth val="0"/>
        <c:axId val="303729024"/>
        <c:axId val="330074176"/>
      </c:lineChart>
      <c:catAx>
        <c:axId val="303729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30074176"/>
        <c:crosses val="autoZero"/>
        <c:auto val="1"/>
        <c:lblAlgn val="ctr"/>
        <c:lblOffset val="100"/>
        <c:tickLblSkip val="1"/>
        <c:tickMarkSkip val="1"/>
        <c:noMultiLvlLbl val="0"/>
      </c:catAx>
      <c:valAx>
        <c:axId val="3300741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3729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3761</c:v>
                </c:pt>
                <c:pt idx="5">
                  <c:v>3627</c:v>
                </c:pt>
                <c:pt idx="8">
                  <c:v>3561</c:v>
                </c:pt>
                <c:pt idx="11">
                  <c:v>3418</c:v>
                </c:pt>
                <c:pt idx="14">
                  <c:v>3248</c:v>
                </c:pt>
              </c:numCache>
            </c:numRef>
          </c:val>
          <c:extLst>
            <c:ext xmlns:c16="http://schemas.microsoft.com/office/drawing/2014/chart" uri="{C3380CC4-5D6E-409C-BE32-E72D297353CC}">
              <c16:uniqueId val="{00000000-60E0-40AA-99BB-1D664526C68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60E0-40AA-99BB-1D664526C68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2405</c:v>
                </c:pt>
                <c:pt idx="5">
                  <c:v>3018</c:v>
                </c:pt>
                <c:pt idx="8">
                  <c:v>3406</c:v>
                </c:pt>
                <c:pt idx="11">
                  <c:v>3578</c:v>
                </c:pt>
                <c:pt idx="14">
                  <c:v>3707</c:v>
                </c:pt>
              </c:numCache>
            </c:numRef>
          </c:val>
          <c:extLst>
            <c:ext xmlns:c16="http://schemas.microsoft.com/office/drawing/2014/chart" uri="{C3380CC4-5D6E-409C-BE32-E72D297353CC}">
              <c16:uniqueId val="{00000002-60E0-40AA-99BB-1D664526C68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0E0-40AA-99BB-1D664526C68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0E0-40AA-99BB-1D664526C68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3</c:v>
                </c:pt>
                <c:pt idx="3">
                  <c:v>3</c:v>
                </c:pt>
                <c:pt idx="6">
                  <c:v>3</c:v>
                </c:pt>
                <c:pt idx="9">
                  <c:v>3</c:v>
                </c:pt>
                <c:pt idx="12">
                  <c:v>3</c:v>
                </c:pt>
              </c:numCache>
            </c:numRef>
          </c:val>
          <c:extLst>
            <c:ext xmlns:c16="http://schemas.microsoft.com/office/drawing/2014/chart" uri="{C3380CC4-5D6E-409C-BE32-E72D297353CC}">
              <c16:uniqueId val="{00000005-60E0-40AA-99BB-1D664526C68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723</c:v>
                </c:pt>
                <c:pt idx="3">
                  <c:v>506</c:v>
                </c:pt>
                <c:pt idx="6">
                  <c:v>632</c:v>
                </c:pt>
                <c:pt idx="9">
                  <c:v>606</c:v>
                </c:pt>
                <c:pt idx="12">
                  <c:v>614</c:v>
                </c:pt>
              </c:numCache>
            </c:numRef>
          </c:val>
          <c:extLst>
            <c:ext xmlns:c16="http://schemas.microsoft.com/office/drawing/2014/chart" uri="{C3380CC4-5D6E-409C-BE32-E72D297353CC}">
              <c16:uniqueId val="{00000006-60E0-40AA-99BB-1D664526C68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174</c:v>
                </c:pt>
                <c:pt idx="3">
                  <c:v>161</c:v>
                </c:pt>
                <c:pt idx="6">
                  <c:v>149</c:v>
                </c:pt>
                <c:pt idx="9">
                  <c:v>136</c:v>
                </c:pt>
                <c:pt idx="12">
                  <c:v>154</c:v>
                </c:pt>
              </c:numCache>
            </c:numRef>
          </c:val>
          <c:extLst>
            <c:ext xmlns:c16="http://schemas.microsoft.com/office/drawing/2014/chart" uri="{C3380CC4-5D6E-409C-BE32-E72D297353CC}">
              <c16:uniqueId val="{00000007-60E0-40AA-99BB-1D664526C68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1591</c:v>
                </c:pt>
                <c:pt idx="3">
                  <c:v>1414</c:v>
                </c:pt>
                <c:pt idx="6">
                  <c:v>1282</c:v>
                </c:pt>
                <c:pt idx="9">
                  <c:v>1286</c:v>
                </c:pt>
                <c:pt idx="12">
                  <c:v>1250</c:v>
                </c:pt>
              </c:numCache>
            </c:numRef>
          </c:val>
          <c:extLst>
            <c:ext xmlns:c16="http://schemas.microsoft.com/office/drawing/2014/chart" uri="{C3380CC4-5D6E-409C-BE32-E72D297353CC}">
              <c16:uniqueId val="{00000008-60E0-40AA-99BB-1D664526C68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0E0-40AA-99BB-1D664526C68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2476</c:v>
                </c:pt>
                <c:pt idx="3">
                  <c:v>2555</c:v>
                </c:pt>
                <c:pt idx="6">
                  <c:v>2611</c:v>
                </c:pt>
                <c:pt idx="9">
                  <c:v>2585</c:v>
                </c:pt>
                <c:pt idx="12">
                  <c:v>2455</c:v>
                </c:pt>
              </c:numCache>
            </c:numRef>
          </c:val>
          <c:extLst>
            <c:ext xmlns:c16="http://schemas.microsoft.com/office/drawing/2014/chart" uri="{C3380CC4-5D6E-409C-BE32-E72D297353CC}">
              <c16:uniqueId val="{0000000A-60E0-40AA-99BB-1D664526C68F}"/>
            </c:ext>
          </c:extLst>
        </c:ser>
        <c:dLbls>
          <c:showLegendKey val="0"/>
          <c:showVal val="0"/>
          <c:showCatName val="0"/>
          <c:showSerName val="0"/>
          <c:showPercent val="0"/>
          <c:showBubbleSize val="0"/>
        </c:dLbls>
        <c:gapWidth val="100"/>
        <c:overlap val="100"/>
        <c:axId val="330075352"/>
        <c:axId val="3300757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0E0-40AA-99BB-1D664526C68F}"/>
            </c:ext>
          </c:extLst>
        </c:ser>
        <c:dLbls>
          <c:showLegendKey val="0"/>
          <c:showVal val="0"/>
          <c:showCatName val="0"/>
          <c:showSerName val="0"/>
          <c:showPercent val="0"/>
          <c:showBubbleSize val="0"/>
        </c:dLbls>
        <c:marker val="1"/>
        <c:smooth val="0"/>
        <c:axId val="330075352"/>
        <c:axId val="330075744"/>
      </c:lineChart>
      <c:catAx>
        <c:axId val="3300753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30075744"/>
        <c:crosses val="autoZero"/>
        <c:auto val="1"/>
        <c:lblAlgn val="ctr"/>
        <c:lblOffset val="100"/>
        <c:tickLblSkip val="1"/>
        <c:tickMarkSkip val="1"/>
        <c:noMultiLvlLbl val="0"/>
      </c:catAx>
      <c:valAx>
        <c:axId val="3300757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300753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1589</c:v>
                </c:pt>
                <c:pt idx="1">
                  <c:v>1633</c:v>
                </c:pt>
                <c:pt idx="2">
                  <c:v>1654</c:v>
                </c:pt>
              </c:numCache>
            </c:numRef>
          </c:val>
          <c:extLst>
            <c:ext xmlns:c16="http://schemas.microsoft.com/office/drawing/2014/chart" uri="{C3380CC4-5D6E-409C-BE32-E72D297353CC}">
              <c16:uniqueId val="{00000000-4E22-4F15-AF75-5F6443D183D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159</c:v>
                </c:pt>
                <c:pt idx="1">
                  <c:v>174</c:v>
                </c:pt>
                <c:pt idx="2">
                  <c:v>193</c:v>
                </c:pt>
              </c:numCache>
            </c:numRef>
          </c:val>
          <c:extLst>
            <c:ext xmlns:c16="http://schemas.microsoft.com/office/drawing/2014/chart" uri="{C3380CC4-5D6E-409C-BE32-E72D297353CC}">
              <c16:uniqueId val="{00000001-4E22-4F15-AF75-5F6443D183D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1042</c:v>
                </c:pt>
                <c:pt idx="1">
                  <c:v>1042</c:v>
                </c:pt>
                <c:pt idx="2">
                  <c:v>1059</c:v>
                </c:pt>
              </c:numCache>
            </c:numRef>
          </c:val>
          <c:extLst>
            <c:ext xmlns:c16="http://schemas.microsoft.com/office/drawing/2014/chart" uri="{C3380CC4-5D6E-409C-BE32-E72D297353CC}">
              <c16:uniqueId val="{00000002-4E22-4F15-AF75-5F6443D183D9}"/>
            </c:ext>
          </c:extLst>
        </c:ser>
        <c:dLbls>
          <c:showLegendKey val="0"/>
          <c:showVal val="0"/>
          <c:showCatName val="0"/>
          <c:showSerName val="0"/>
          <c:showPercent val="0"/>
          <c:showBubbleSize val="0"/>
        </c:dLbls>
        <c:gapWidth val="120"/>
        <c:overlap val="100"/>
        <c:axId val="330076920"/>
        <c:axId val="330077312"/>
      </c:barChart>
      <c:catAx>
        <c:axId val="330076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30077312"/>
        <c:crosses val="autoZero"/>
        <c:auto val="1"/>
        <c:lblAlgn val="ctr"/>
        <c:lblOffset val="100"/>
        <c:tickLblSkip val="1"/>
        <c:tickMarkSkip val="1"/>
        <c:noMultiLvlLbl val="0"/>
      </c:catAx>
      <c:valAx>
        <c:axId val="33007731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300769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　従来より地方債の発行抑制に努めたことにより元利償還金の額は抑制されているものの、近年は過疎対策事業債を発行していることから増加傾向となっている。</a:t>
          </a:r>
          <a:r>
            <a:rPr kumimoji="1" lang="ja-JP" altLang="en-US" sz="1400">
              <a:solidFill>
                <a:schemeClr val="dk1"/>
              </a:solidFill>
              <a:effectLst/>
              <a:latin typeface="+mn-lt"/>
              <a:ea typeface="+mn-ea"/>
              <a:cs typeface="+mn-cs"/>
            </a:rPr>
            <a:t>また、公営企業債の元利償還金に対する繰入金も一時的な減少とはなっているものの、一般会計と同様に</a:t>
          </a:r>
          <a:r>
            <a:rPr kumimoji="1" lang="ja-JP" altLang="ja-JP" sz="1400">
              <a:solidFill>
                <a:schemeClr val="dk1"/>
              </a:solidFill>
              <a:effectLst/>
              <a:latin typeface="+mn-lt"/>
              <a:ea typeface="+mn-ea"/>
              <a:cs typeface="+mn-cs"/>
            </a:rPr>
            <a:t>老朽化した施設の更新に伴う地方債の発行により、元利償還金は緩やかに増加していくことが見込まれる</a:t>
          </a:r>
          <a:r>
            <a:rPr kumimoji="1" lang="ja-JP" altLang="en-US" sz="1400">
              <a:solidFill>
                <a:schemeClr val="dk1"/>
              </a:solidFill>
              <a:effectLst/>
              <a:latin typeface="+mn-lt"/>
              <a:ea typeface="+mn-ea"/>
              <a:cs typeface="+mn-cs"/>
            </a:rPr>
            <a:t>。</a:t>
          </a:r>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　今後も</a:t>
          </a:r>
          <a:r>
            <a:rPr kumimoji="1" lang="ja-JP" altLang="ja-JP" sz="1400">
              <a:solidFill>
                <a:schemeClr val="dk1"/>
              </a:solidFill>
              <a:effectLst/>
              <a:latin typeface="+mn-lt"/>
              <a:ea typeface="+mn-ea"/>
              <a:cs typeface="+mn-cs"/>
            </a:rPr>
            <a:t>中長期的に健全な財政運営を展開するため、施設の長寿命化等により地方債発行額をコントロールしていく。</a:t>
          </a:r>
          <a:endParaRPr lang="ja-JP" altLang="ja-JP" sz="18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満期一括償還地方債の償還の財源として積み立てた減債基金はなし。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　将来負担比率においても実質公債費比率と同様に、従来より起債（借金）に依存しない財政経営は基より、地方債の発行に際しても地方財政措置を重視してきたことから数値上では将来負担額が発生しないこととなった。</a:t>
          </a:r>
          <a:endParaRPr lang="ja-JP" altLang="ja-JP" sz="1800">
            <a:effectLst/>
          </a:endParaRPr>
        </a:p>
        <a:p>
          <a:r>
            <a:rPr kumimoji="1" lang="ja-JP" altLang="ja-JP" sz="1400">
              <a:solidFill>
                <a:schemeClr val="dk1"/>
              </a:solidFill>
              <a:effectLst/>
              <a:latin typeface="+mn-lt"/>
              <a:ea typeface="+mn-ea"/>
              <a:cs typeface="+mn-cs"/>
            </a:rPr>
            <a:t>　令和</a:t>
          </a:r>
          <a:r>
            <a:rPr kumimoji="1" lang="ja-JP" altLang="en-US" sz="1400">
              <a:solidFill>
                <a:schemeClr val="dk1"/>
              </a:solidFill>
              <a:effectLst/>
              <a:latin typeface="+mn-lt"/>
              <a:ea typeface="+mn-ea"/>
              <a:cs typeface="+mn-cs"/>
            </a:rPr>
            <a:t>６</a:t>
          </a:r>
          <a:r>
            <a:rPr kumimoji="1" lang="ja-JP" altLang="ja-JP" sz="1400">
              <a:solidFill>
                <a:schemeClr val="dk1"/>
              </a:solidFill>
              <a:effectLst/>
              <a:latin typeface="+mn-lt"/>
              <a:ea typeface="+mn-ea"/>
              <a:cs typeface="+mn-cs"/>
            </a:rPr>
            <a:t>年度においては償還完了分等もあり、地方債現在高は減少</a:t>
          </a:r>
          <a:r>
            <a:rPr kumimoji="1" lang="ja-JP" altLang="en-US" sz="1400">
              <a:solidFill>
                <a:schemeClr val="dk1"/>
              </a:solidFill>
              <a:effectLst/>
              <a:latin typeface="+mn-lt"/>
              <a:ea typeface="+mn-ea"/>
              <a:cs typeface="+mn-cs"/>
            </a:rPr>
            <a:t>となっている</a:t>
          </a:r>
          <a:r>
            <a:rPr kumimoji="1" lang="ja-JP" altLang="ja-JP" sz="1400">
              <a:solidFill>
                <a:schemeClr val="dk1"/>
              </a:solidFill>
              <a:effectLst/>
              <a:latin typeface="+mn-lt"/>
              <a:ea typeface="+mn-ea"/>
              <a:cs typeface="+mn-cs"/>
            </a:rPr>
            <a:t>ものの、今後も公共施設及び地方債現在高に引き続き注視し、施設総量の見直し等、適時必要な措置を講ずる。</a:t>
          </a:r>
          <a:endParaRPr lang="ja-JP" altLang="ja-JP" sz="1800">
            <a:effectLst/>
          </a:endParaRPr>
        </a:p>
        <a:p>
          <a:r>
            <a:rPr kumimoji="1" lang="ja-JP" altLang="ja-JP" sz="1400">
              <a:solidFill>
                <a:schemeClr val="dk1"/>
              </a:solidFill>
              <a:effectLst/>
              <a:latin typeface="+mn-lt"/>
              <a:ea typeface="+mn-ea"/>
              <a:cs typeface="+mn-cs"/>
            </a:rPr>
            <a:t>　また、地方公営企業においても施設の耐用年数経過に伴う多額の更新費用の発生が見込まれ、特に下水道事業においては大規模な施設の更新が到来しており、現時点では数字として表に現われない大きな将来負担が予想される。</a:t>
          </a:r>
          <a:endParaRPr lang="ja-JP" altLang="ja-JP" sz="18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宮城県川崎町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800">
              <a:solidFill>
                <a:srgbClr val="FF0000"/>
              </a:solidFill>
              <a:effectLst/>
              <a:latin typeface="+mn-lt"/>
              <a:ea typeface="+mn-ea"/>
              <a:cs typeface="+mn-cs"/>
            </a:rPr>
            <a:t>　</a:t>
          </a:r>
          <a:r>
            <a:rPr kumimoji="1" lang="ja-JP" altLang="ja-JP" sz="1800">
              <a:solidFill>
                <a:sysClr val="windowText" lastClr="000000"/>
              </a:solidFill>
              <a:effectLst/>
              <a:latin typeface="+mn-lt"/>
              <a:ea typeface="+mn-ea"/>
              <a:cs typeface="+mn-cs"/>
            </a:rPr>
            <a:t>財政調整基金の増加により基金全体額も増加となった。</a:t>
          </a:r>
          <a:endParaRPr lang="ja-JP" altLang="ja-JP" sz="2400">
            <a:solidFill>
              <a:sysClr val="windowText" lastClr="000000"/>
            </a:solidFill>
            <a:effectLst/>
          </a:endParaRPr>
        </a:p>
        <a:p>
          <a:r>
            <a:rPr kumimoji="1" lang="ja-JP" altLang="ja-JP" sz="1800">
              <a:solidFill>
                <a:sysClr val="windowText" lastClr="000000"/>
              </a:solidFill>
              <a:effectLst/>
              <a:latin typeface="+mn-lt"/>
              <a:ea typeface="+mn-ea"/>
              <a:cs typeface="+mn-cs"/>
            </a:rPr>
            <a:t>（今後の方針）</a:t>
          </a:r>
          <a:endParaRPr lang="ja-JP" altLang="ja-JP" sz="2400">
            <a:solidFill>
              <a:sysClr val="windowText" lastClr="000000"/>
            </a:solidFill>
            <a:effectLst/>
          </a:endParaRPr>
        </a:p>
        <a:p>
          <a:r>
            <a:rPr kumimoji="1" lang="ja-JP" altLang="ja-JP" sz="1800">
              <a:solidFill>
                <a:sysClr val="windowText" lastClr="000000"/>
              </a:solidFill>
              <a:effectLst/>
              <a:latin typeface="+mn-lt"/>
              <a:ea typeface="+mn-ea"/>
              <a:cs typeface="+mn-cs"/>
            </a:rPr>
            <a:t>　基金が最も少なかった平成</a:t>
          </a:r>
          <a:r>
            <a:rPr kumimoji="1" lang="en-US" altLang="ja-JP" sz="1800">
              <a:solidFill>
                <a:sysClr val="windowText" lastClr="000000"/>
              </a:solidFill>
              <a:effectLst/>
              <a:latin typeface="+mn-lt"/>
              <a:ea typeface="+mn-ea"/>
              <a:cs typeface="+mn-cs"/>
            </a:rPr>
            <a:t>19</a:t>
          </a:r>
          <a:r>
            <a:rPr kumimoji="1" lang="ja-JP" altLang="ja-JP" sz="1800">
              <a:solidFill>
                <a:sysClr val="windowText" lastClr="000000"/>
              </a:solidFill>
              <a:effectLst/>
              <a:latin typeface="+mn-lt"/>
              <a:ea typeface="+mn-ea"/>
              <a:cs typeface="+mn-cs"/>
            </a:rPr>
            <a:t>年度以降、基金残高の回復と財政需要増加への対策として「歳入優先主義」を徹底した財政運営を行った結果、平成</a:t>
          </a:r>
          <a:r>
            <a:rPr kumimoji="1" lang="en-US" altLang="ja-JP" sz="1800">
              <a:solidFill>
                <a:sysClr val="windowText" lastClr="000000"/>
              </a:solidFill>
              <a:effectLst/>
              <a:latin typeface="+mn-lt"/>
              <a:ea typeface="+mn-ea"/>
              <a:cs typeface="+mn-cs"/>
            </a:rPr>
            <a:t>28</a:t>
          </a:r>
          <a:r>
            <a:rPr kumimoji="1" lang="ja-JP" altLang="ja-JP" sz="1800">
              <a:solidFill>
                <a:sysClr val="windowText" lastClr="000000"/>
              </a:solidFill>
              <a:effectLst/>
              <a:latin typeface="+mn-lt"/>
              <a:ea typeface="+mn-ea"/>
              <a:cs typeface="+mn-cs"/>
            </a:rPr>
            <a:t>年度まで積立金を増加することができたが、その後平成</a:t>
          </a:r>
          <a:r>
            <a:rPr kumimoji="1" lang="en-US" altLang="ja-JP" sz="1800">
              <a:solidFill>
                <a:sysClr val="windowText" lastClr="000000"/>
              </a:solidFill>
              <a:effectLst/>
              <a:latin typeface="+mn-lt"/>
              <a:ea typeface="+mn-ea"/>
              <a:cs typeface="+mn-cs"/>
            </a:rPr>
            <a:t>29</a:t>
          </a:r>
          <a:r>
            <a:rPr kumimoji="1" lang="ja-JP" altLang="ja-JP" sz="1800">
              <a:solidFill>
                <a:sysClr val="windowText" lastClr="000000"/>
              </a:solidFill>
              <a:effectLst/>
              <a:latin typeface="+mn-lt"/>
              <a:ea typeface="+mn-ea"/>
              <a:cs typeface="+mn-cs"/>
            </a:rPr>
            <a:t>年度から令和元年度まで交付税をはじめとした依存財源の減少や公共施設等の老朽化などを要因に基金が減少していた経緯</a:t>
          </a:r>
          <a:r>
            <a:rPr kumimoji="1" lang="ja-JP" altLang="en-US" sz="1800">
              <a:solidFill>
                <a:sysClr val="windowText" lastClr="000000"/>
              </a:solidFill>
              <a:effectLst/>
              <a:latin typeface="+mn-lt"/>
              <a:ea typeface="+mn-ea"/>
              <a:cs typeface="+mn-cs"/>
            </a:rPr>
            <a:t>が</a:t>
          </a:r>
          <a:r>
            <a:rPr kumimoji="1" lang="ja-JP" altLang="ja-JP" sz="1800">
              <a:solidFill>
                <a:sysClr val="windowText" lastClr="000000"/>
              </a:solidFill>
              <a:effectLst/>
              <a:latin typeface="+mn-lt"/>
              <a:ea typeface="+mn-ea"/>
              <a:cs typeface="+mn-cs"/>
            </a:rPr>
            <a:t>ある</a:t>
          </a:r>
          <a:r>
            <a:rPr kumimoji="1" lang="ja-JP" altLang="en-US" sz="1800">
              <a:solidFill>
                <a:sysClr val="windowText" lastClr="000000"/>
              </a:solidFill>
              <a:effectLst/>
              <a:latin typeface="+mn-lt"/>
              <a:ea typeface="+mn-ea"/>
              <a:cs typeface="+mn-cs"/>
            </a:rPr>
            <a:t>ため、現在は増加傾向にあるものの、</a:t>
          </a:r>
          <a:r>
            <a:rPr kumimoji="1" lang="ja-JP" altLang="ja-JP" sz="1800">
              <a:solidFill>
                <a:sysClr val="windowText" lastClr="000000"/>
              </a:solidFill>
              <a:effectLst/>
              <a:latin typeface="+mn-lt"/>
              <a:ea typeface="+mn-ea"/>
              <a:cs typeface="+mn-cs"/>
            </a:rPr>
            <a:t>今後</a:t>
          </a:r>
          <a:r>
            <a:rPr kumimoji="1" lang="ja-JP" altLang="en-US" sz="1800">
              <a:solidFill>
                <a:sysClr val="windowText" lastClr="000000"/>
              </a:solidFill>
              <a:effectLst/>
              <a:latin typeface="+mn-lt"/>
              <a:ea typeface="+mn-ea"/>
              <a:cs typeface="+mn-cs"/>
            </a:rPr>
            <a:t>も</a:t>
          </a:r>
          <a:r>
            <a:rPr kumimoji="1" lang="ja-JP" altLang="ja-JP" sz="1800">
              <a:solidFill>
                <a:sysClr val="windowText" lastClr="000000"/>
              </a:solidFill>
              <a:effectLst/>
              <a:latin typeface="+mn-lt"/>
              <a:ea typeface="+mn-ea"/>
              <a:cs typeface="+mn-cs"/>
            </a:rPr>
            <a:t>必要な財政需要を見据え、使途の明確化等による適正な額の維持及び確保により、持続可能な財政運営に活用できるよう取り組んでいく</a:t>
          </a:r>
          <a:endParaRPr kumimoji="1" lang="en-US" altLang="ja-JP" sz="20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20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20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mn-lt"/>
              <a:ea typeface="+mn-ea"/>
              <a:cs typeface="+mn-cs"/>
            </a:rPr>
            <a:t>（基金の使途）</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・公共施設等整備基金：公共施設等の整備</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・地域振興基金：地域振興と町民の福祉向上に要する経費</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・ふるさと基金：地域における固有の歴史、文化、産業等を活かし、独創的な地域づくりを推進するための経費</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・商工観光対策基金：商工業の活性化及び観光業の育成に要する経費</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・農業振興対策基金：特産物づくり、農業後継者支援対策を講じるための経費</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（増減理由）</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・ふるさと基金：支倉常長まつり等の開催のため基金を取り崩した。</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・地域振興基金：町民バスの運行経費に充当したことにより減少した。</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（今後の方針）</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・公共施設等整備基金：</a:t>
          </a:r>
          <a:r>
            <a:rPr kumimoji="1" lang="ja-JP" altLang="en-US" sz="1400">
              <a:solidFill>
                <a:sysClr val="windowText" lastClr="000000"/>
              </a:solidFill>
              <a:effectLst/>
              <a:latin typeface="+mn-lt"/>
              <a:ea typeface="+mn-ea"/>
              <a:cs typeface="+mn-cs"/>
            </a:rPr>
            <a:t>現在は将来的な</a:t>
          </a:r>
          <a:r>
            <a:rPr kumimoji="1" lang="ja-JP" altLang="ja-JP" sz="1400">
              <a:solidFill>
                <a:sysClr val="windowText" lastClr="000000"/>
              </a:solidFill>
              <a:effectLst/>
              <a:latin typeface="+mn-lt"/>
              <a:ea typeface="+mn-ea"/>
              <a:cs typeface="+mn-cs"/>
            </a:rPr>
            <a:t>公共施設等の老朽化による維持修繕に当該経費を充当する</a:t>
          </a:r>
          <a:r>
            <a:rPr kumimoji="1" lang="ja-JP" altLang="en-US" sz="1400">
              <a:solidFill>
                <a:sysClr val="windowText" lastClr="000000"/>
              </a:solidFill>
              <a:effectLst/>
              <a:latin typeface="+mn-lt"/>
              <a:ea typeface="+mn-ea"/>
              <a:cs typeface="+mn-cs"/>
            </a:rPr>
            <a:t>ため積み立てているが、今後は事業実施により</a:t>
          </a:r>
          <a:r>
            <a:rPr kumimoji="1" lang="ja-JP" altLang="ja-JP" sz="1400">
              <a:solidFill>
                <a:sysClr val="windowText" lastClr="000000"/>
              </a:solidFill>
              <a:effectLst/>
              <a:latin typeface="+mn-lt"/>
              <a:ea typeface="+mn-ea"/>
              <a:cs typeface="+mn-cs"/>
            </a:rPr>
            <a:t>減少していく予定である。</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・ふるさと基金：今後も郷土文化・歴史を伝承するためのイベント等を開催するため減少していく予定である。</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・地域振興基金：これまでの主に充当してきた町民福祉向上のほか、地域振興に積極的に取り組んでいくため減少していく予定である。</a:t>
          </a:r>
          <a:endParaRPr lang="ja-JP" altLang="ja-JP" sz="18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600">
              <a:solidFill>
                <a:sysClr val="windowText" lastClr="000000"/>
              </a:solidFill>
              <a:effectLst/>
              <a:latin typeface="+mn-lt"/>
              <a:ea typeface="+mn-ea"/>
              <a:cs typeface="+mn-cs"/>
            </a:rPr>
            <a:t>（増減理由）</a:t>
          </a:r>
          <a:endParaRPr lang="ja-JP" altLang="ja-JP" sz="2000">
            <a:solidFill>
              <a:sysClr val="windowText" lastClr="000000"/>
            </a:solidFill>
            <a:effectLst/>
          </a:endParaRPr>
        </a:p>
        <a:p>
          <a:r>
            <a:rPr kumimoji="1" lang="ja-JP" altLang="ja-JP" sz="1600">
              <a:solidFill>
                <a:sysClr val="windowText" lastClr="000000"/>
              </a:solidFill>
              <a:effectLst/>
              <a:latin typeface="+mn-lt"/>
              <a:ea typeface="+mn-ea"/>
              <a:cs typeface="+mn-cs"/>
            </a:rPr>
            <a:t>　各種補助金の活用や事業精査による歳出抑制により基金残高は増加した。</a:t>
          </a:r>
          <a:endParaRPr lang="ja-JP" altLang="ja-JP" sz="2000">
            <a:solidFill>
              <a:sysClr val="windowText" lastClr="000000"/>
            </a:solidFill>
            <a:effectLst/>
          </a:endParaRPr>
        </a:p>
        <a:p>
          <a:r>
            <a:rPr kumimoji="1" lang="ja-JP" altLang="ja-JP" sz="1600">
              <a:solidFill>
                <a:sysClr val="windowText" lastClr="000000"/>
              </a:solidFill>
              <a:effectLst/>
              <a:latin typeface="+mn-lt"/>
              <a:ea typeface="+mn-ea"/>
              <a:cs typeface="+mn-cs"/>
            </a:rPr>
            <a:t>（今後の方針）</a:t>
          </a:r>
          <a:endParaRPr lang="ja-JP" altLang="ja-JP" sz="2000">
            <a:solidFill>
              <a:sysClr val="windowText" lastClr="000000"/>
            </a:solidFill>
            <a:effectLst/>
          </a:endParaRPr>
        </a:p>
        <a:p>
          <a:r>
            <a:rPr kumimoji="1" lang="ja-JP" altLang="ja-JP" sz="1600">
              <a:solidFill>
                <a:sysClr val="windowText" lastClr="000000"/>
              </a:solidFill>
              <a:effectLst/>
              <a:latin typeface="+mn-lt"/>
              <a:ea typeface="+mn-ea"/>
              <a:cs typeface="+mn-cs"/>
            </a:rPr>
            <a:t>　近年、増加傾向にあるものの、平成</a:t>
          </a:r>
          <a:r>
            <a:rPr kumimoji="1" lang="en-US" altLang="ja-JP" sz="1600">
              <a:solidFill>
                <a:sysClr val="windowText" lastClr="000000"/>
              </a:solidFill>
              <a:effectLst/>
              <a:latin typeface="+mn-lt"/>
              <a:ea typeface="+mn-ea"/>
              <a:cs typeface="+mn-cs"/>
            </a:rPr>
            <a:t>29</a:t>
          </a:r>
          <a:r>
            <a:rPr kumimoji="1" lang="ja-JP" altLang="ja-JP" sz="1600">
              <a:solidFill>
                <a:sysClr val="windowText" lastClr="000000"/>
              </a:solidFill>
              <a:effectLst/>
              <a:latin typeface="+mn-lt"/>
              <a:ea typeface="+mn-ea"/>
              <a:cs typeface="+mn-cs"/>
            </a:rPr>
            <a:t>年度に</a:t>
          </a:r>
          <a:r>
            <a:rPr kumimoji="1" lang="en-US" altLang="ja-JP" sz="1600">
              <a:solidFill>
                <a:sysClr val="windowText" lastClr="000000"/>
              </a:solidFill>
              <a:effectLst/>
              <a:latin typeface="+mn-lt"/>
              <a:ea typeface="+mn-ea"/>
              <a:cs typeface="+mn-cs"/>
            </a:rPr>
            <a:t>10</a:t>
          </a:r>
          <a:r>
            <a:rPr kumimoji="1" lang="ja-JP" altLang="ja-JP" sz="1600">
              <a:solidFill>
                <a:sysClr val="windowText" lastClr="000000"/>
              </a:solidFill>
              <a:effectLst/>
              <a:latin typeface="+mn-lt"/>
              <a:ea typeface="+mn-ea"/>
              <a:cs typeface="+mn-cs"/>
            </a:rPr>
            <a:t>年ぶりの財政調整基金の取り崩しを行った以降、令和元年度まで減少し</a:t>
          </a:r>
          <a:r>
            <a:rPr kumimoji="1" lang="ja-JP" altLang="en-US" sz="1600">
              <a:solidFill>
                <a:sysClr val="windowText" lastClr="000000"/>
              </a:solidFill>
              <a:effectLst/>
              <a:latin typeface="+mn-lt"/>
              <a:ea typeface="+mn-ea"/>
              <a:cs typeface="+mn-cs"/>
            </a:rPr>
            <a:t>た時期があった。近年の物価高に伴う各種事業実施により、事業費が増加する傾向であるため、</a:t>
          </a:r>
          <a:r>
            <a:rPr kumimoji="1" lang="ja-JP" altLang="ja-JP" sz="1600">
              <a:solidFill>
                <a:sysClr val="windowText" lastClr="000000"/>
              </a:solidFill>
              <a:effectLst/>
              <a:latin typeface="+mn-lt"/>
              <a:ea typeface="+mn-ea"/>
              <a:cs typeface="+mn-cs"/>
            </a:rPr>
            <a:t>事業費の見直しなどを行い</a:t>
          </a:r>
          <a:r>
            <a:rPr kumimoji="1" lang="ja-JP" altLang="en-US" sz="1600">
              <a:solidFill>
                <a:sysClr val="windowText" lastClr="000000"/>
              </a:solidFill>
              <a:effectLst/>
              <a:latin typeface="+mn-lt"/>
              <a:ea typeface="+mn-ea"/>
              <a:cs typeface="+mn-cs"/>
            </a:rPr>
            <a:t>残高</a:t>
          </a:r>
          <a:r>
            <a:rPr kumimoji="1" lang="ja-JP" altLang="ja-JP" sz="1600">
              <a:solidFill>
                <a:sysClr val="windowText" lastClr="000000"/>
              </a:solidFill>
              <a:effectLst/>
              <a:latin typeface="+mn-lt"/>
              <a:ea typeface="+mn-ea"/>
              <a:cs typeface="+mn-cs"/>
            </a:rPr>
            <a:t>を確保したい。</a:t>
          </a:r>
          <a:endParaRPr kumimoji="1" lang="en-US" altLang="ja-JP" sz="24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ysClr val="windowText" lastClr="000000"/>
              </a:solidFill>
              <a:effectLst/>
              <a:latin typeface="+mn-lt"/>
              <a:ea typeface="+mn-ea"/>
              <a:cs typeface="+mn-cs"/>
            </a:rPr>
            <a:t>(</a:t>
          </a:r>
          <a:r>
            <a:rPr kumimoji="1" lang="ja-JP" altLang="ja-JP" sz="1600">
              <a:solidFill>
                <a:sysClr val="windowText" lastClr="000000"/>
              </a:solidFill>
              <a:effectLst/>
              <a:latin typeface="+mn-lt"/>
              <a:ea typeface="+mn-ea"/>
              <a:cs typeface="+mn-cs"/>
            </a:rPr>
            <a:t>増減理由）</a:t>
          </a:r>
          <a:endParaRPr lang="ja-JP" altLang="ja-JP" sz="2000">
            <a:solidFill>
              <a:sysClr val="windowText" lastClr="000000"/>
            </a:solidFill>
            <a:effectLst/>
          </a:endParaRPr>
        </a:p>
        <a:p>
          <a:r>
            <a:rPr kumimoji="1" lang="ja-JP" altLang="ja-JP" sz="1600">
              <a:solidFill>
                <a:sysClr val="windowText" lastClr="000000"/>
              </a:solidFill>
              <a:effectLst/>
              <a:latin typeface="+mn-lt"/>
              <a:ea typeface="+mn-ea"/>
              <a:cs typeface="+mn-cs"/>
            </a:rPr>
            <a:t>　従来より地方債発行の抑制を行ってきたほか、本年度も基金積立を行ったことから増加した。</a:t>
          </a:r>
          <a:endParaRPr lang="ja-JP" altLang="ja-JP" sz="2000">
            <a:solidFill>
              <a:sysClr val="windowText" lastClr="000000"/>
            </a:solidFill>
            <a:effectLst/>
          </a:endParaRPr>
        </a:p>
        <a:p>
          <a:r>
            <a:rPr kumimoji="1" lang="ja-JP" altLang="ja-JP" sz="1600">
              <a:solidFill>
                <a:sysClr val="windowText" lastClr="000000"/>
              </a:solidFill>
              <a:effectLst/>
              <a:latin typeface="+mn-lt"/>
              <a:ea typeface="+mn-ea"/>
              <a:cs typeface="+mn-cs"/>
            </a:rPr>
            <a:t>（今後の方針）</a:t>
          </a:r>
          <a:endParaRPr lang="ja-JP" altLang="ja-JP" sz="2000">
            <a:solidFill>
              <a:sysClr val="windowText" lastClr="000000"/>
            </a:solidFill>
            <a:effectLst/>
          </a:endParaRPr>
        </a:p>
        <a:p>
          <a:r>
            <a:rPr kumimoji="1" lang="ja-JP" altLang="ja-JP" sz="1600">
              <a:solidFill>
                <a:sysClr val="windowText" lastClr="000000"/>
              </a:solidFill>
              <a:effectLst/>
              <a:latin typeface="+mn-lt"/>
              <a:ea typeface="+mn-ea"/>
              <a:cs typeface="+mn-cs"/>
            </a:rPr>
            <a:t>　今後は公共施設の老朽化に伴う起債により地方債残高の増加が見込まれることから、必要に応じ取り崩しを行う。</a:t>
          </a:r>
          <a:endParaRPr lang="ja-JP" altLang="ja-JP" sz="2000">
            <a:solidFill>
              <a:sysClr val="windowText" lastClr="000000"/>
            </a:solidFill>
            <a:effectLst/>
          </a:endParaRPr>
        </a:p>
        <a:p>
          <a:endParaRPr kumimoji="1" lang="en-US" altLang="ja-JP" sz="18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7,938
7,778
270.77
5,646,669
5,322,813
301,830
3,799,549
2,455,437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豪雪地域であることや森林面積割合が約８割の山間地域である</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地理的要素も相まって、企業の進出が低迷している</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また、従来から基幹産業とされた第一次産業の衰退も影響して財政基盤が弱く、類似団体や全国市町村平均を下回っている。企業誘致や地場産業活性化の伸展を図り、税収を基幹とした自主財源の確保を図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142119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92157"/>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106741</xdr:rowOff>
    </xdr:from>
    <xdr:to>
      <xdr:col>23</xdr:col>
      <xdr:colOff>133350</xdr:colOff>
      <xdr:row>43</xdr:row>
      <xdr:rowOff>129722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4114800" y="7479091"/>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37996</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38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129722</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21469</xdr:rowOff>
    </xdr:from>
    <xdr:to>
      <xdr:col>19</xdr:col>
      <xdr:colOff>184150</xdr:colOff>
      <xdr:row>43</xdr:row>
      <xdr:rowOff>123069</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133246</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62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118231</xdr:rowOff>
    </xdr:from>
    <xdr:to>
      <xdr:col>15</xdr:col>
      <xdr:colOff>82550</xdr:colOff>
      <xdr:row>43</xdr:row>
      <xdr:rowOff>129722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32959</xdr:rowOff>
    </xdr:from>
    <xdr:to>
      <xdr:col>15</xdr:col>
      <xdr:colOff>133350</xdr:colOff>
      <xdr:row>43</xdr:row>
      <xdr:rowOff>134559</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144736</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74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95250</xdr:rowOff>
    </xdr:from>
    <xdr:to>
      <xdr:col>11</xdr:col>
      <xdr:colOff>31750</xdr:colOff>
      <xdr:row>43</xdr:row>
      <xdr:rowOff>118231</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467600"/>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21469</xdr:rowOff>
    </xdr:from>
    <xdr:to>
      <xdr:col>11</xdr:col>
      <xdr:colOff>82550</xdr:colOff>
      <xdr:row>43</xdr:row>
      <xdr:rowOff>123069</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133246</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6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55941</xdr:rowOff>
    </xdr:from>
    <xdr:to>
      <xdr:col>23</xdr:col>
      <xdr:colOff>184150</xdr:colOff>
      <xdr:row>43</xdr:row>
      <xdr:rowOff>157541</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28018</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00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67431</xdr:rowOff>
    </xdr:from>
    <xdr:to>
      <xdr:col>11</xdr:col>
      <xdr:colOff>82550</xdr:colOff>
      <xdr:row>43</xdr:row>
      <xdr:rowOff>169031</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153808</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44450</xdr:rowOff>
    </xdr:from>
    <xdr:to>
      <xdr:col>7</xdr:col>
      <xdr:colOff>31750</xdr:colOff>
      <xdr:row>43</xdr:row>
      <xdr:rowOff>146050</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130827</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ポイントの上昇となり、類似団体平均値と比較しても</a:t>
          </a:r>
          <a:r>
            <a:rPr kumimoji="1" lang="en-US" altLang="ja-JP" sz="1100">
              <a:solidFill>
                <a:schemeClr val="dk1"/>
              </a:solidFill>
              <a:effectLst/>
              <a:latin typeface="+mn-lt"/>
              <a:ea typeface="+mn-ea"/>
              <a:cs typeface="+mn-cs"/>
            </a:rPr>
            <a:t>6.3</a:t>
          </a:r>
          <a:r>
            <a:rPr kumimoji="1" lang="ja-JP" altLang="ja-JP" sz="1100">
              <a:solidFill>
                <a:schemeClr val="dk1"/>
              </a:solidFill>
              <a:effectLst/>
              <a:latin typeface="+mn-lt"/>
              <a:ea typeface="+mn-ea"/>
              <a:cs typeface="+mn-cs"/>
            </a:rPr>
            <a:t>ポイント高い比率となっている。</a:t>
          </a:r>
          <a:endParaRPr lang="ja-JP" altLang="ja-JP" sz="1400">
            <a:effectLst/>
          </a:endParaRPr>
        </a:p>
        <a:p>
          <a:r>
            <a:rPr kumimoji="1" lang="ja-JP" altLang="ja-JP" sz="1100">
              <a:solidFill>
                <a:schemeClr val="dk1"/>
              </a:solidFill>
              <a:effectLst/>
              <a:latin typeface="+mn-lt"/>
              <a:ea typeface="+mn-ea"/>
              <a:cs typeface="+mn-cs"/>
            </a:rPr>
            <a:t>　前年度から上昇した要因としては、</a:t>
          </a:r>
          <a:r>
            <a:rPr kumimoji="1" lang="ja-JP" altLang="en-US" sz="1100">
              <a:solidFill>
                <a:schemeClr val="dk1"/>
              </a:solidFill>
              <a:effectLst/>
              <a:latin typeface="+mn-lt"/>
              <a:ea typeface="+mn-ea"/>
              <a:cs typeface="+mn-cs"/>
            </a:rPr>
            <a:t>物価高騰や人件費の増加に伴う物件費の増加や施設の老朽化対策や過疎対策事業債の発行による公債費の増加</a:t>
          </a:r>
          <a:r>
            <a:rPr kumimoji="1" lang="ja-JP" altLang="ja-JP" sz="1100">
              <a:solidFill>
                <a:schemeClr val="dk1"/>
              </a:solidFill>
              <a:effectLst/>
              <a:latin typeface="+mn-lt"/>
              <a:ea typeface="+mn-ea"/>
              <a:cs typeface="+mn-cs"/>
            </a:rPr>
            <a:t>が挙げられる。</a:t>
          </a:r>
          <a:endParaRPr lang="ja-JP" altLang="ja-JP" sz="1400">
            <a:effectLst/>
          </a:endParaRPr>
        </a:p>
        <a:p>
          <a:r>
            <a:rPr kumimoji="1" lang="ja-JP" altLang="ja-JP" sz="1100">
              <a:solidFill>
                <a:schemeClr val="dk1"/>
              </a:solidFill>
              <a:effectLst/>
              <a:latin typeface="+mn-lt"/>
              <a:ea typeface="+mn-ea"/>
              <a:cs typeface="+mn-cs"/>
            </a:rPr>
            <a:t>　また、一般財源についても普通交付税の増減により大きく左右されている状況であることから、経常的な経費の削減に努め、地方税を含めた自主財源の確保を強化し、安定した財政基盤の構築を目指す。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66</xdr:row>
      <xdr:rowOff>30269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123381"/>
          <a:ext cx="0" cy="12225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2346</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3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30269</xdr:rowOff>
    </xdr:from>
    <xdr:to>
      <xdr:col>24</xdr:col>
      <xdr:colOff>12700</xdr:colOff>
      <xdr:row>66</xdr:row>
      <xdr:rowOff>30269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4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32385</xdr:rowOff>
    </xdr:from>
    <xdr:to>
      <xdr:col>23</xdr:col>
      <xdr:colOff>133350</xdr:colOff>
      <xdr:row>62</xdr:row>
      <xdr:rowOff>50482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0662285"/>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60977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34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117369</xdr:rowOff>
    </xdr:from>
    <xdr:to>
      <xdr:col>19</xdr:col>
      <xdr:colOff>133350</xdr:colOff>
      <xdr:row>62</xdr:row>
      <xdr:rowOff>32385</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575819"/>
          <a:ext cx="889000" cy="86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30374</xdr:rowOff>
    </xdr:from>
    <xdr:to>
      <xdr:col>19</xdr:col>
      <xdr:colOff>184150</xdr:colOff>
      <xdr:row>61</xdr:row>
      <xdr:rowOff>131974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142151</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257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18838</xdr:rowOff>
    </xdr:from>
    <xdr:to>
      <xdr:col>15</xdr:col>
      <xdr:colOff>82550</xdr:colOff>
      <xdr:row>61</xdr:row>
      <xdr:rowOff>117369</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477288"/>
          <a:ext cx="889000" cy="98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6244</xdr:rowOff>
    </xdr:from>
    <xdr:to>
      <xdr:col>15</xdr:col>
      <xdr:colOff>133350</xdr:colOff>
      <xdr:row>61</xdr:row>
      <xdr:rowOff>107844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118021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23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18838</xdr:rowOff>
    </xdr:from>
    <xdr:to>
      <xdr:col>11</xdr:col>
      <xdr:colOff>31750</xdr:colOff>
      <xdr:row>62</xdr:row>
      <xdr:rowOff>28363</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477288"/>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105304</xdr:rowOff>
    </xdr:from>
    <xdr:to>
      <xdr:col>11</xdr:col>
      <xdr:colOff>82550</xdr:colOff>
      <xdr:row>61</xdr:row>
      <xdr:rowOff>35454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45631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1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30374</xdr:rowOff>
    </xdr:from>
    <xdr:to>
      <xdr:col>7</xdr:col>
      <xdr:colOff>31750</xdr:colOff>
      <xdr:row>61</xdr:row>
      <xdr:rowOff>131974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142151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171132</xdr:rowOff>
    </xdr:from>
    <xdr:to>
      <xdr:col>23</xdr:col>
      <xdr:colOff>184150</xdr:colOff>
      <xdr:row>62</xdr:row>
      <xdr:rowOff>101282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62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143209</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601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153035</xdr:rowOff>
    </xdr:from>
    <xdr:to>
      <xdr:col>19</xdr:col>
      <xdr:colOff>184150</xdr:colOff>
      <xdr:row>62</xdr:row>
      <xdr:rowOff>83185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67962</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697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66569</xdr:rowOff>
    </xdr:from>
    <xdr:to>
      <xdr:col>15</xdr:col>
      <xdr:colOff>133350</xdr:colOff>
      <xdr:row>61</xdr:row>
      <xdr:rowOff>168169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52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152946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611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139488</xdr:rowOff>
    </xdr:from>
    <xdr:to>
      <xdr:col>11</xdr:col>
      <xdr:colOff>82550</xdr:colOff>
      <xdr:row>61</xdr:row>
      <xdr:rowOff>69638</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42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54415</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512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149013</xdr:rowOff>
    </xdr:from>
    <xdr:to>
      <xdr:col>7</xdr:col>
      <xdr:colOff>31750</xdr:colOff>
      <xdr:row>62</xdr:row>
      <xdr:rowOff>79163</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63940</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[280,842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類似団体よりも</a:t>
          </a:r>
          <a:r>
            <a:rPr kumimoji="1" lang="en-US" altLang="ja-JP" sz="1100">
              <a:solidFill>
                <a:schemeClr val="dk1"/>
              </a:solidFill>
              <a:effectLst/>
              <a:latin typeface="+mn-lt"/>
              <a:ea typeface="+mn-ea"/>
              <a:cs typeface="+mn-cs"/>
            </a:rPr>
            <a:t>51,189</a:t>
          </a:r>
          <a:r>
            <a:rPr kumimoji="1" lang="ja-JP" altLang="ja-JP" sz="1100">
              <a:solidFill>
                <a:schemeClr val="dk1"/>
              </a:solidFill>
              <a:effectLst/>
              <a:latin typeface="+mn-lt"/>
              <a:ea typeface="+mn-ea"/>
              <a:cs typeface="+mn-cs"/>
            </a:rPr>
            <a:t>円低い数値となったものの、全国的な人件費や物件費が増加の影響を受け、当町でも増額している状況である。</a:t>
          </a:r>
          <a:endParaRPr lang="ja-JP" altLang="ja-JP" sz="1400">
            <a:effectLst/>
          </a:endParaRPr>
        </a:p>
        <a:p>
          <a:r>
            <a:rPr kumimoji="1" lang="ja-JP" altLang="ja-JP" sz="1100">
              <a:solidFill>
                <a:schemeClr val="dk1"/>
              </a:solidFill>
              <a:effectLst/>
              <a:latin typeface="+mn-lt"/>
              <a:ea typeface="+mn-ea"/>
              <a:cs typeface="+mn-cs"/>
            </a:rPr>
            <a:t>　これまでも物件費については各集落地区散在に伴うコミュニティ施設等の公共施設に係る維持管理経費などにより高水準であったが、それに加えて光熱水費の高騰や事務事業委託料などが増加している。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54832</xdr:rowOff>
    </xdr:from>
    <xdr:to>
      <xdr:col>23</xdr:col>
      <xdr:colOff>133350</xdr:colOff>
      <xdr:row>90</xdr:row>
      <xdr:rowOff>43221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82"/>
          <a:ext cx="0" cy="1531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15298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44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43221</xdr:rowOff>
    </xdr:from>
    <xdr:to>
      <xdr:col>24</xdr:col>
      <xdr:colOff>12700</xdr:colOff>
      <xdr:row>90</xdr:row>
      <xdr:rowOff>43221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73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141209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54832</xdr:rowOff>
    </xdr:from>
    <xdr:to>
      <xdr:col>24</xdr:col>
      <xdr:colOff>12700</xdr:colOff>
      <xdr:row>81</xdr:row>
      <xdr:rowOff>54832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126126</xdr:rowOff>
    </xdr:from>
    <xdr:to>
      <xdr:col>23</xdr:col>
      <xdr:colOff>133350</xdr:colOff>
      <xdr:row>81</xdr:row>
      <xdr:rowOff>139108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013576"/>
          <a:ext cx="838200" cy="1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123884</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11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129480</xdr:rowOff>
    </xdr:from>
    <xdr:to>
      <xdr:col>23</xdr:col>
      <xdr:colOff>184150</xdr:colOff>
      <xdr:row>82</xdr:row>
      <xdr:rowOff>59630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122965</xdr:rowOff>
    </xdr:from>
    <xdr:to>
      <xdr:col>19</xdr:col>
      <xdr:colOff>133350</xdr:colOff>
      <xdr:row>81</xdr:row>
      <xdr:rowOff>126126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10415"/>
          <a:ext cx="889000" cy="3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106231</xdr:rowOff>
    </xdr:from>
    <xdr:to>
      <xdr:col>19</xdr:col>
      <xdr:colOff>184150</xdr:colOff>
      <xdr:row>82</xdr:row>
      <xdr:rowOff>36381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21158</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116404</xdr:rowOff>
    </xdr:from>
    <xdr:to>
      <xdr:col>15</xdr:col>
      <xdr:colOff>82550</xdr:colOff>
      <xdr:row>81</xdr:row>
      <xdr:rowOff>122965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03854"/>
          <a:ext cx="889000" cy="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98913</xdr:rowOff>
    </xdr:from>
    <xdr:to>
      <xdr:col>15</xdr:col>
      <xdr:colOff>133350</xdr:colOff>
      <xdr:row>82</xdr:row>
      <xdr:rowOff>29063</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13840</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72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114047</xdr:rowOff>
    </xdr:from>
    <xdr:to>
      <xdr:col>11</xdr:col>
      <xdr:colOff>31750</xdr:colOff>
      <xdr:row>81</xdr:row>
      <xdr:rowOff>116404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01497"/>
          <a:ext cx="889000" cy="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85297</xdr:rowOff>
    </xdr:from>
    <xdr:to>
      <xdr:col>11</xdr:col>
      <xdr:colOff>82550</xdr:colOff>
      <xdr:row>82</xdr:row>
      <xdr:rowOff>15447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224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5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65103</xdr:rowOff>
    </xdr:from>
    <xdr:to>
      <xdr:col>7</xdr:col>
      <xdr:colOff>31750</xdr:colOff>
      <xdr:row>81</xdr:row>
      <xdr:rowOff>166703</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151480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3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88308</xdr:rowOff>
    </xdr:from>
    <xdr:to>
      <xdr:col>23</xdr:col>
      <xdr:colOff>184150</xdr:colOff>
      <xdr:row>82</xdr:row>
      <xdr:rowOff>18458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7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9585</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9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75326</xdr:rowOff>
    </xdr:from>
    <xdr:to>
      <xdr:col>19</xdr:col>
      <xdr:colOff>184150</xdr:colOff>
      <xdr:row>82</xdr:row>
      <xdr:rowOff>5476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6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15653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31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72165</xdr:rowOff>
    </xdr:from>
    <xdr:to>
      <xdr:col>15</xdr:col>
      <xdr:colOff>133350</xdr:colOff>
      <xdr:row>82</xdr:row>
      <xdr:rowOff>2315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5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12492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28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65604</xdr:rowOff>
    </xdr:from>
    <xdr:to>
      <xdr:col>11</xdr:col>
      <xdr:colOff>82550</xdr:colOff>
      <xdr:row>81</xdr:row>
      <xdr:rowOff>167204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5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5931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21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63247</xdr:rowOff>
    </xdr:from>
    <xdr:to>
      <xdr:col>7</xdr:col>
      <xdr:colOff>31750</xdr:colOff>
      <xdr:row>81</xdr:row>
      <xdr:rowOff>164847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5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3574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1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今年度は前年並みであったが、当町は、各階層における職員数が均衡でないため、経験年数階層の変動が大きく影響するところがある。採用年齢上限の引き上げなどにより経験年数階層の平準化を図る。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71261</xdr:rowOff>
    </xdr:from>
    <xdr:to>
      <xdr:col>81</xdr:col>
      <xdr:colOff>44450</xdr:colOff>
      <xdr:row>89</xdr:row>
      <xdr:rowOff>16228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87261"/>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159755</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4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16228</xdr:rowOff>
    </xdr:from>
    <xdr:to>
      <xdr:col>81</xdr:col>
      <xdr:colOff>133350</xdr:colOff>
      <xdr:row>89</xdr:row>
      <xdr:rowOff>16228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7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157638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3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71261</xdr:rowOff>
    </xdr:from>
    <xdr:to>
      <xdr:col>81</xdr:col>
      <xdr:colOff>133350</xdr:colOff>
      <xdr:row>80</xdr:row>
      <xdr:rowOff>71261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47978</xdr:rowOff>
    </xdr:from>
    <xdr:to>
      <xdr:col>81</xdr:col>
      <xdr:colOff>44450</xdr:colOff>
      <xdr:row>86</xdr:row>
      <xdr:rowOff>47978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7926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34572</xdr:rowOff>
    </xdr:from>
    <xdr:to>
      <xdr:col>77</xdr:col>
      <xdr:colOff>44450</xdr:colOff>
      <xdr:row>86</xdr:row>
      <xdr:rowOff>47978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7792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34572</xdr:rowOff>
    </xdr:from>
    <xdr:to>
      <xdr:col>72</xdr:col>
      <xdr:colOff>203200</xdr:colOff>
      <xdr:row>86</xdr:row>
      <xdr:rowOff>155222</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779272"/>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119538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155222</xdr:rowOff>
    </xdr:from>
    <xdr:to>
      <xdr:col>68</xdr:col>
      <xdr:colOff>152400</xdr:colOff>
      <xdr:row>86</xdr:row>
      <xdr:rowOff>155222</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89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165805</xdr:rowOff>
    </xdr:from>
    <xdr:to>
      <xdr:col>68</xdr:col>
      <xdr:colOff>203200</xdr:colOff>
      <xdr:row>85</xdr:row>
      <xdr:rowOff>95955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106132</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138995</xdr:rowOff>
    </xdr:from>
    <xdr:to>
      <xdr:col>64</xdr:col>
      <xdr:colOff>152400</xdr:colOff>
      <xdr:row>85</xdr:row>
      <xdr:rowOff>69145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79322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168628</xdr:rowOff>
    </xdr:from>
    <xdr:to>
      <xdr:col>81</xdr:col>
      <xdr:colOff>95250</xdr:colOff>
      <xdr:row>86</xdr:row>
      <xdr:rowOff>98778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4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140705</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713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168628</xdr:rowOff>
    </xdr:from>
    <xdr:to>
      <xdr:col>77</xdr:col>
      <xdr:colOff>95250</xdr:colOff>
      <xdr:row>86</xdr:row>
      <xdr:rowOff>98778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4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83555</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828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155222</xdr:rowOff>
    </xdr:from>
    <xdr:to>
      <xdr:col>73</xdr:col>
      <xdr:colOff>44450</xdr:colOff>
      <xdr:row>86</xdr:row>
      <xdr:rowOff>85372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70149</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1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104422</xdr:rowOff>
    </xdr:from>
    <xdr:to>
      <xdr:col>68</xdr:col>
      <xdr:colOff>203200</xdr:colOff>
      <xdr:row>87</xdr:row>
      <xdr:rowOff>34572</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19349</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93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104422</xdr:rowOff>
    </xdr:from>
    <xdr:to>
      <xdr:col>64</xdr:col>
      <xdr:colOff>152400</xdr:colOff>
      <xdr:row>87</xdr:row>
      <xdr:rowOff>34572</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19349</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93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近年、職員数自体はほぼ同数であるが、人口減少等により人口千人当たりの職員数が増加傾向にある。今後も民間への業務委託や事務の効率化を図り、さらに適正な定員管理を行っていく。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66</xdr:row>
      <xdr:rowOff>26448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107295"/>
          <a:ext cx="0" cy="12348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169975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14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26448</xdr:rowOff>
    </xdr:from>
    <xdr:to>
      <xdr:col>81</xdr:col>
      <xdr:colOff>133350</xdr:colOff>
      <xdr:row>66</xdr:row>
      <xdr:rowOff>26448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42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144844</xdr:rowOff>
    </xdr:from>
    <xdr:to>
      <xdr:col>81</xdr:col>
      <xdr:colOff>44450</xdr:colOff>
      <xdr:row>60</xdr:row>
      <xdr:rowOff>163544</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431844"/>
          <a:ext cx="838200" cy="18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84218</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371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112141</xdr:rowOff>
    </xdr:from>
    <xdr:to>
      <xdr:col>81</xdr:col>
      <xdr:colOff>95250</xdr:colOff>
      <xdr:row>61</xdr:row>
      <xdr:rowOff>42291</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9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138811</xdr:rowOff>
    </xdr:from>
    <xdr:to>
      <xdr:col>77</xdr:col>
      <xdr:colOff>44450</xdr:colOff>
      <xdr:row>60</xdr:row>
      <xdr:rowOff>163544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425811"/>
          <a:ext cx="889000" cy="24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96456</xdr:rowOff>
    </xdr:from>
    <xdr:to>
      <xdr:col>77</xdr:col>
      <xdr:colOff>95250</xdr:colOff>
      <xdr:row>61</xdr:row>
      <xdr:rowOff>26606</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36783</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152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124333</xdr:rowOff>
    </xdr:from>
    <xdr:to>
      <xdr:col>72</xdr:col>
      <xdr:colOff>203200</xdr:colOff>
      <xdr:row>60</xdr:row>
      <xdr:rowOff>138811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411333"/>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84995</xdr:rowOff>
    </xdr:from>
    <xdr:to>
      <xdr:col>73</xdr:col>
      <xdr:colOff>44450</xdr:colOff>
      <xdr:row>61</xdr:row>
      <xdr:rowOff>15145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25322</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14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108648</xdr:rowOff>
    </xdr:from>
    <xdr:to>
      <xdr:col>68</xdr:col>
      <xdr:colOff>152400</xdr:colOff>
      <xdr:row>60</xdr:row>
      <xdr:rowOff>124333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395648"/>
          <a:ext cx="889000" cy="1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63278</xdr:rowOff>
    </xdr:from>
    <xdr:to>
      <xdr:col>68</xdr:col>
      <xdr:colOff>203200</xdr:colOff>
      <xdr:row>60</xdr:row>
      <xdr:rowOff>164878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3605</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19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56642</xdr:rowOff>
    </xdr:from>
    <xdr:to>
      <xdr:col>64</xdr:col>
      <xdr:colOff>152400</xdr:colOff>
      <xdr:row>60</xdr:row>
      <xdr:rowOff>158242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168419</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94044</xdr:rowOff>
    </xdr:from>
    <xdr:to>
      <xdr:col>81</xdr:col>
      <xdr:colOff>95250</xdr:colOff>
      <xdr:row>61</xdr:row>
      <xdr:rowOff>24194</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381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110571</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226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112744</xdr:rowOff>
    </xdr:from>
    <xdr:to>
      <xdr:col>77</xdr:col>
      <xdr:colOff>95250</xdr:colOff>
      <xdr:row>61</xdr:row>
      <xdr:rowOff>42894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39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27671</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486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88011</xdr:rowOff>
    </xdr:from>
    <xdr:to>
      <xdr:col>73</xdr:col>
      <xdr:colOff>44450</xdr:colOff>
      <xdr:row>61</xdr:row>
      <xdr:rowOff>18161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37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2938</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46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73533</xdr:rowOff>
    </xdr:from>
    <xdr:to>
      <xdr:col>68</xdr:col>
      <xdr:colOff>203200</xdr:colOff>
      <xdr:row>61</xdr:row>
      <xdr:rowOff>3683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36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159910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446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57848</xdr:rowOff>
    </xdr:from>
    <xdr:to>
      <xdr:col>64</xdr:col>
      <xdr:colOff>152400</xdr:colOff>
      <xdr:row>60</xdr:row>
      <xdr:rowOff>159448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34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144225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43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将来負担比率でも説明したとおり、従来より起債（借金）に依存しない財政経営を行ってきたことに加え、地方財政措置を重視した地方債の発行コントロールにより類似団体平均より良好な数値となっている。しかしながら、</a:t>
          </a:r>
          <a:r>
            <a:rPr kumimoji="1" lang="ja-JP" altLang="en-US" sz="1100">
              <a:solidFill>
                <a:schemeClr val="dk1"/>
              </a:solidFill>
              <a:effectLst/>
              <a:latin typeface="+mn-lt"/>
              <a:ea typeface="+mn-ea"/>
              <a:cs typeface="+mn-cs"/>
            </a:rPr>
            <a:t>過疎対策や</a:t>
          </a:r>
          <a:r>
            <a:rPr kumimoji="1" lang="ja-JP" altLang="ja-JP" sz="1100">
              <a:solidFill>
                <a:schemeClr val="dk1"/>
              </a:solidFill>
              <a:effectLst/>
              <a:latin typeface="+mn-lt"/>
              <a:ea typeface="+mn-ea"/>
              <a:cs typeface="+mn-cs"/>
            </a:rPr>
            <a:t>近年頻発する災害に備えるための防災対策などにより地方債残高が増加していることから、今後も従来の財政経営方針を踏襲し、健全財政の伸展を図っていく必要がある。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42926</xdr:rowOff>
    </xdr:from>
    <xdr:to>
      <xdr:col>81</xdr:col>
      <xdr:colOff>44450</xdr:colOff>
      <xdr:row>43</xdr:row>
      <xdr:rowOff>138684</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6576"/>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110761</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48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138684</xdr:rowOff>
    </xdr:from>
    <xdr:to>
      <xdr:col>81</xdr:col>
      <xdr:colOff>133350</xdr:colOff>
      <xdr:row>43</xdr:row>
      <xdr:rowOff>138684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1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129303</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42926</xdr:rowOff>
    </xdr:from>
    <xdr:to>
      <xdr:col>81</xdr:col>
      <xdr:colOff>133350</xdr:colOff>
      <xdr:row>37</xdr:row>
      <xdr:rowOff>42926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146304</xdr:rowOff>
    </xdr:from>
    <xdr:to>
      <xdr:col>81</xdr:col>
      <xdr:colOff>44450</xdr:colOff>
      <xdr:row>41</xdr:row>
      <xdr:rowOff>8636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179800" y="7004304"/>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55389</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84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83312</xdr:rowOff>
    </xdr:from>
    <xdr:to>
      <xdr:col>81</xdr:col>
      <xdr:colOff>95250</xdr:colOff>
      <xdr:row>42</xdr:row>
      <xdr:rowOff>13462</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11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102870</xdr:rowOff>
    </xdr:from>
    <xdr:to>
      <xdr:col>77</xdr:col>
      <xdr:colOff>44450</xdr:colOff>
      <xdr:row>40</xdr:row>
      <xdr:rowOff>146304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290800" y="696087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155211</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8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102870</xdr:rowOff>
    </xdr:from>
    <xdr:to>
      <xdr:col>72</xdr:col>
      <xdr:colOff>203200</xdr:colOff>
      <xdr:row>40</xdr:row>
      <xdr:rowOff>117348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6960870"/>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64008</xdr:rowOff>
    </xdr:from>
    <xdr:to>
      <xdr:col>73</xdr:col>
      <xdr:colOff>44450</xdr:colOff>
      <xdr:row>41</xdr:row>
      <xdr:rowOff>165608</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150385</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7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112522</xdr:rowOff>
    </xdr:from>
    <xdr:to>
      <xdr:col>68</xdr:col>
      <xdr:colOff>152400</xdr:colOff>
      <xdr:row>40</xdr:row>
      <xdr:rowOff>117348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3512800" y="697052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135907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129286</xdr:rowOff>
    </xdr:from>
    <xdr:to>
      <xdr:col>81</xdr:col>
      <xdr:colOff>95250</xdr:colOff>
      <xdr:row>41</xdr:row>
      <xdr:rowOff>59436</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98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145813</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8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95504</xdr:rowOff>
    </xdr:from>
    <xdr:to>
      <xdr:col>77</xdr:col>
      <xdr:colOff>95250</xdr:colOff>
      <xdr:row>41</xdr:row>
      <xdr:rowOff>25654</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35831</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722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52070</xdr:rowOff>
    </xdr:from>
    <xdr:to>
      <xdr:col>73</xdr:col>
      <xdr:colOff>44450</xdr:colOff>
      <xdr:row>40</xdr:row>
      <xdr:rowOff>153670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163847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66548</xdr:rowOff>
    </xdr:from>
    <xdr:to>
      <xdr:col>68</xdr:col>
      <xdr:colOff>203200</xdr:colOff>
      <xdr:row>40</xdr:row>
      <xdr:rowOff>168148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6875</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69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61722</xdr:rowOff>
    </xdr:from>
    <xdr:to>
      <xdr:col>64</xdr:col>
      <xdr:colOff>152400</xdr:colOff>
      <xdr:row>40</xdr:row>
      <xdr:rowOff>163322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691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2049</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688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将来負担比率が発生していないのは、従来より起債（借金）に依存しない財政経営を行ってきたことにより、地方債残高が他の類似団体と比較して少ないことに加え、基準財政需要額（借金の返済金のうち普通交付税として加算措置される額）に算入される割合が高いこと、及び地方公営企業や構成する一部事務組合に対する将来的負担が少ないことが挙げられる。また、大規模建設事業等を抑制しコンスタントに基金を積増ししてきたことも要因の一端である。</a:t>
          </a:r>
          <a:endParaRPr lang="ja-JP" altLang="ja-JP">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34643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flipV="1">
          <a:off x="17018000" y="2370667"/>
          <a:ext cx="0" cy="1607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6720</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95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34643</xdr:rowOff>
    </xdr:from>
    <xdr:to>
      <xdr:col>81</xdr:col>
      <xdr:colOff>133350</xdr:colOff>
      <xdr:row>23</xdr:row>
      <xdr:rowOff>34643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97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7,938
7,778
270.77
5,646,669
5,322,813
301,830
3,799,549
2,455,437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人事院勧告により人件費が増加した。</a:t>
          </a:r>
          <a:endParaRPr lang="ja-JP" altLang="ja-JP" sz="1400">
            <a:effectLst/>
          </a:endParaRPr>
        </a:p>
        <a:p>
          <a:r>
            <a:rPr kumimoji="1" lang="ja-JP" altLang="ja-JP" sz="1100">
              <a:solidFill>
                <a:schemeClr val="dk1"/>
              </a:solidFill>
              <a:effectLst/>
              <a:latin typeface="+mn-lt"/>
              <a:ea typeface="+mn-ea"/>
              <a:cs typeface="+mn-cs"/>
            </a:rPr>
            <a:t>　職員定数管理の徹底や公共施設の運営に係る指定管理者制度の活用、給食業務等の外部委託を継続するほか、新たな業務の外部委託への移行を検討し人件費の削減に努める。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21844</xdr:rowOff>
    </xdr:from>
    <xdr:to>
      <xdr:col>24</xdr:col>
      <xdr:colOff>25400</xdr:colOff>
      <xdr:row>41</xdr:row>
      <xdr:rowOff>161290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51144"/>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108221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21844</xdr:rowOff>
    </xdr:from>
    <xdr:to>
      <xdr:col>24</xdr:col>
      <xdr:colOff>114300</xdr:colOff>
      <xdr:row>34</xdr:row>
      <xdr:rowOff>21844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101854</xdr:rowOff>
    </xdr:from>
    <xdr:to>
      <xdr:col>24</xdr:col>
      <xdr:colOff>25400</xdr:colOff>
      <xdr:row>37</xdr:row>
      <xdr:rowOff>115570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4550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67581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39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65278</xdr:rowOff>
    </xdr:from>
    <xdr:to>
      <xdr:col>19</xdr:col>
      <xdr:colOff>187325</xdr:colOff>
      <xdr:row>37</xdr:row>
      <xdr:rowOff>101854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089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9906</xdr:rowOff>
    </xdr:from>
    <xdr:to>
      <xdr:col>20</xdr:col>
      <xdr:colOff>38100</xdr:colOff>
      <xdr:row>37</xdr:row>
      <xdr:rowOff>111506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121683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14986</xdr:rowOff>
    </xdr:from>
    <xdr:to>
      <xdr:col>15</xdr:col>
      <xdr:colOff>98425</xdr:colOff>
      <xdr:row>37</xdr:row>
      <xdr:rowOff>65278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5863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158496</xdr:rowOff>
    </xdr:from>
    <xdr:to>
      <xdr:col>15</xdr:col>
      <xdr:colOff>149225</xdr:colOff>
      <xdr:row>37</xdr:row>
      <xdr:rowOff>88646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98823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14986</xdr:rowOff>
    </xdr:from>
    <xdr:to>
      <xdr:col>11</xdr:col>
      <xdr:colOff>9525</xdr:colOff>
      <xdr:row>37</xdr:row>
      <xdr:rowOff>110998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58636"/>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75963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60198</xdr:rowOff>
    </xdr:from>
    <xdr:to>
      <xdr:col>6</xdr:col>
      <xdr:colOff>171450</xdr:colOff>
      <xdr:row>37</xdr:row>
      <xdr:rowOff>161798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525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64770</xdr:rowOff>
    </xdr:from>
    <xdr:to>
      <xdr:col>24</xdr:col>
      <xdr:colOff>76200</xdr:colOff>
      <xdr:row>37</xdr:row>
      <xdr:rowOff>166370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36847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51054</xdr:rowOff>
    </xdr:from>
    <xdr:to>
      <xdr:col>20</xdr:col>
      <xdr:colOff>38100</xdr:colOff>
      <xdr:row>37</xdr:row>
      <xdr:rowOff>152654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137431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8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14478</xdr:rowOff>
    </xdr:from>
    <xdr:to>
      <xdr:col>15</xdr:col>
      <xdr:colOff>149225</xdr:colOff>
      <xdr:row>37</xdr:row>
      <xdr:rowOff>116078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100855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135636</xdr:rowOff>
    </xdr:from>
    <xdr:to>
      <xdr:col>11</xdr:col>
      <xdr:colOff>60325</xdr:colOff>
      <xdr:row>37</xdr:row>
      <xdr:rowOff>65786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50563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60198</xdr:rowOff>
    </xdr:from>
    <xdr:to>
      <xdr:col>6</xdr:col>
      <xdr:colOff>171450</xdr:colOff>
      <xdr:row>37</xdr:row>
      <xdr:rowOff>161798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146575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物品及び公用車の集中管理や委託事業の見直し等により物件費の節減策を実行しているものの、類似団体及び全国平均と比較すると依然として高い水準である。これは、各地区に分散した公共施設に係る維持関連経費が高水準であることがあげられる。今後の対応方針としては、類似団体の物件費水準を目標に行財政改革を一層推進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35560</xdr:rowOff>
    </xdr:from>
    <xdr:to>
      <xdr:col>82</xdr:col>
      <xdr:colOff>107950</xdr:colOff>
      <xdr:row>20</xdr:row>
      <xdr:rowOff>6985</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64410"/>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150512</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40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6985</xdr:rowOff>
    </xdr:from>
    <xdr:to>
      <xdr:col>82</xdr:col>
      <xdr:colOff>196850</xdr:colOff>
      <xdr:row>20</xdr:row>
      <xdr:rowOff>6985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4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121937</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00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35560</xdr:rowOff>
    </xdr:from>
    <xdr:to>
      <xdr:col>82</xdr:col>
      <xdr:colOff>196850</xdr:colOff>
      <xdr:row>13</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6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35560</xdr:rowOff>
    </xdr:from>
    <xdr:to>
      <xdr:col>82</xdr:col>
      <xdr:colOff>107950</xdr:colOff>
      <xdr:row>17</xdr:row>
      <xdr:rowOff>64135</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95021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58437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458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41910</xdr:rowOff>
    </xdr:from>
    <xdr:to>
      <xdr:col>82</xdr:col>
      <xdr:colOff>158750</xdr:colOff>
      <xdr:row>15</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167005</xdr:rowOff>
    </xdr:from>
    <xdr:to>
      <xdr:col>78</xdr:col>
      <xdr:colOff>69850</xdr:colOff>
      <xdr:row>17</xdr:row>
      <xdr:rowOff>35560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91020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30480</xdr:rowOff>
    </xdr:from>
    <xdr:to>
      <xdr:col>78</xdr:col>
      <xdr:colOff>120650</xdr:colOff>
      <xdr:row>15</xdr:row>
      <xdr:rowOff>132080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60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142257</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371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81280</xdr:rowOff>
    </xdr:from>
    <xdr:to>
      <xdr:col>73</xdr:col>
      <xdr:colOff>180975</xdr:colOff>
      <xdr:row>16</xdr:row>
      <xdr:rowOff>167005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82448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1905</xdr:rowOff>
    </xdr:from>
    <xdr:to>
      <xdr:col>74</xdr:col>
      <xdr:colOff>31750</xdr:colOff>
      <xdr:row>15</xdr:row>
      <xdr:rowOff>103505</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57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113682</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342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81280</xdr:rowOff>
    </xdr:from>
    <xdr:to>
      <xdr:col>69</xdr:col>
      <xdr:colOff>92075</xdr:colOff>
      <xdr:row>17</xdr:row>
      <xdr:rowOff>58420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824480"/>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121920</xdr:rowOff>
    </xdr:from>
    <xdr:to>
      <xdr:col>69</xdr:col>
      <xdr:colOff>142875</xdr:colOff>
      <xdr:row>15</xdr:row>
      <xdr:rowOff>52070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62247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139065</xdr:rowOff>
    </xdr:from>
    <xdr:to>
      <xdr:col>65</xdr:col>
      <xdr:colOff>53975</xdr:colOff>
      <xdr:row>15</xdr:row>
      <xdr:rowOff>69215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539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79392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30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13335</xdr:rowOff>
    </xdr:from>
    <xdr:to>
      <xdr:col>82</xdr:col>
      <xdr:colOff>158750</xdr:colOff>
      <xdr:row>17</xdr:row>
      <xdr:rowOff>114935</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92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156862</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9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156210</xdr:rowOff>
    </xdr:from>
    <xdr:to>
      <xdr:col>78</xdr:col>
      <xdr:colOff>120650</xdr:colOff>
      <xdr:row>17</xdr:row>
      <xdr:rowOff>86360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89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71137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985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116205</xdr:rowOff>
    </xdr:from>
    <xdr:to>
      <xdr:col>74</xdr:col>
      <xdr:colOff>31750</xdr:colOff>
      <xdr:row>17</xdr:row>
      <xdr:rowOff>46355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85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31132</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945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30480</xdr:rowOff>
    </xdr:from>
    <xdr:to>
      <xdr:col>69</xdr:col>
      <xdr:colOff>142875</xdr:colOff>
      <xdr:row>16</xdr:row>
      <xdr:rowOff>132080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116857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7620</xdr:rowOff>
    </xdr:from>
    <xdr:to>
      <xdr:col>65</xdr:col>
      <xdr:colOff>53975</xdr:colOff>
      <xdr:row>17</xdr:row>
      <xdr:rowOff>109220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92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93997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3008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障害者自立支援給付費など障害福祉費が増加傾向にあることから高い水準となっている</a:t>
          </a:r>
          <a:r>
            <a:rPr kumimoji="1" lang="ja-JP" altLang="ja-JP" sz="1100">
              <a:solidFill>
                <a:schemeClr val="dk1"/>
              </a:solidFill>
              <a:effectLst/>
              <a:latin typeface="+mn-lt"/>
              <a:ea typeface="+mn-ea"/>
              <a:cs typeface="+mn-cs"/>
            </a:rPr>
            <a:t>。引き続き人口動態や経済状況の変化による財政運営全体への影響を注視していく。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50800</xdr:rowOff>
    </xdr:from>
    <xdr:to>
      <xdr:col>24</xdr:col>
      <xdr:colOff>25400</xdr:colOff>
      <xdr:row>61</xdr:row>
      <xdr:rowOff>50800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89662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50800</xdr:rowOff>
    </xdr:from>
    <xdr:to>
      <xdr:col>24</xdr:col>
      <xdr:colOff>114300</xdr:colOff>
      <xdr:row>52</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xdr:rowOff>
    </xdr:from>
    <xdr:to>
      <xdr:col>24</xdr:col>
      <xdr:colOff>25400</xdr:colOff>
      <xdr:row>55</xdr:row>
      <xdr:rowOff>31750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3987800" y="94424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143527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401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69850</xdr:rowOff>
    </xdr:from>
    <xdr:to>
      <xdr:col>19</xdr:col>
      <xdr:colOff>187325</xdr:colOff>
      <xdr:row>55</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3281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152400</xdr:rowOff>
    </xdr:from>
    <xdr:to>
      <xdr:col>20</xdr:col>
      <xdr:colOff>38100</xdr:colOff>
      <xdr:row>55</xdr:row>
      <xdr:rowOff>82550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67327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69850</xdr:rowOff>
    </xdr:from>
    <xdr:to>
      <xdr:col>15</xdr:col>
      <xdr:colOff>98425</xdr:colOff>
      <xdr:row>54</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328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114300</xdr:rowOff>
    </xdr:from>
    <xdr:to>
      <xdr:col>15</xdr:col>
      <xdr:colOff>149225</xdr:colOff>
      <xdr:row>55</xdr:row>
      <xdr:rowOff>44450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29227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69850</xdr:rowOff>
    </xdr:from>
    <xdr:to>
      <xdr:col>11</xdr:col>
      <xdr:colOff>9525</xdr:colOff>
      <xdr:row>54</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3281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168927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133350</xdr:rowOff>
    </xdr:from>
    <xdr:to>
      <xdr:col>20</xdr:col>
      <xdr:colOff>38100</xdr:colOff>
      <xdr:row>55</xdr:row>
      <xdr:rowOff>63500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73677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160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19050</xdr:rowOff>
    </xdr:from>
    <xdr:to>
      <xdr:col>15</xdr:col>
      <xdr:colOff>149225</xdr:colOff>
      <xdr:row>54</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130827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19050</xdr:rowOff>
    </xdr:from>
    <xdr:to>
      <xdr:col>11</xdr:col>
      <xdr:colOff>60325</xdr:colOff>
      <xdr:row>54</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130827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54627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令和５年度まで</a:t>
          </a:r>
          <a:r>
            <a:rPr kumimoji="1" lang="ja-JP" altLang="ja-JP" sz="1100">
              <a:solidFill>
                <a:schemeClr val="dk1"/>
              </a:solidFill>
              <a:effectLst/>
              <a:latin typeface="+mn-lt"/>
              <a:ea typeface="+mn-ea"/>
              <a:cs typeface="+mn-cs"/>
            </a:rPr>
            <a:t>類似団体平均を大幅に上回ってい</a:t>
          </a:r>
          <a:r>
            <a:rPr kumimoji="1" lang="ja-JP" altLang="en-US" sz="1100">
              <a:solidFill>
                <a:schemeClr val="dk1"/>
              </a:solidFill>
              <a:effectLst/>
              <a:latin typeface="+mn-lt"/>
              <a:ea typeface="+mn-ea"/>
              <a:cs typeface="+mn-cs"/>
            </a:rPr>
            <a:t>たが、補助費等にも記載したとおり</a:t>
          </a:r>
          <a:r>
            <a:rPr kumimoji="1" lang="ja-JP" altLang="ja-JP" sz="1100">
              <a:solidFill>
                <a:schemeClr val="dk1"/>
              </a:solidFill>
              <a:effectLst/>
              <a:latin typeface="+mn-lt"/>
              <a:ea typeface="+mn-ea"/>
              <a:cs typeface="+mn-cs"/>
            </a:rPr>
            <a:t>下水道事業会計において公営企業を適用したことに伴い、これまで繰出金で支出してた科目を補助金に変更</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139,538</a:t>
          </a:r>
          <a:r>
            <a:rPr kumimoji="1" lang="ja-JP" altLang="en-US" sz="1100">
              <a:solidFill>
                <a:schemeClr val="dk1"/>
              </a:solidFill>
              <a:effectLst/>
              <a:latin typeface="+mn-lt"/>
              <a:ea typeface="+mn-ea"/>
              <a:cs typeface="+mn-cs"/>
            </a:rPr>
            <a:t>千円）</a:t>
          </a:r>
          <a:r>
            <a:rPr kumimoji="1" lang="ja-JP" altLang="ja-JP" sz="1100">
              <a:solidFill>
                <a:schemeClr val="dk1"/>
              </a:solidFill>
              <a:effectLst/>
              <a:latin typeface="+mn-lt"/>
              <a:ea typeface="+mn-ea"/>
              <a:cs typeface="+mn-cs"/>
            </a:rPr>
            <a:t>した</a:t>
          </a:r>
          <a:r>
            <a:rPr kumimoji="1" lang="ja-JP" altLang="en-US" sz="1100">
              <a:solidFill>
                <a:schemeClr val="dk1"/>
              </a:solidFill>
              <a:effectLst/>
              <a:latin typeface="+mn-lt"/>
              <a:ea typeface="+mn-ea"/>
              <a:cs typeface="+mn-cs"/>
            </a:rPr>
            <a:t>こともあり、前年度比で</a:t>
          </a:r>
          <a:r>
            <a:rPr kumimoji="1" lang="en-US" altLang="ja-JP" sz="1100">
              <a:solidFill>
                <a:schemeClr val="dk1"/>
              </a:solidFill>
              <a:effectLst/>
              <a:latin typeface="+mn-lt"/>
              <a:ea typeface="+mn-ea"/>
              <a:cs typeface="+mn-cs"/>
            </a:rPr>
            <a:t>4.1</a:t>
          </a:r>
          <a:r>
            <a:rPr kumimoji="1" lang="ja-JP" altLang="en-US" sz="1100">
              <a:solidFill>
                <a:schemeClr val="dk1"/>
              </a:solidFill>
              <a:effectLst/>
              <a:latin typeface="+mn-lt"/>
              <a:ea typeface="+mn-ea"/>
              <a:cs typeface="+mn-cs"/>
            </a:rPr>
            <a:t>ポイントの減となった。</a:t>
          </a:r>
          <a:endParaRPr lang="ja-JP" altLang="ja-JP" sz="1400">
            <a:effectLst/>
          </a:endParaRPr>
        </a:p>
        <a:p>
          <a:r>
            <a:rPr kumimoji="1" lang="ja-JP" altLang="ja-JP" sz="1100">
              <a:solidFill>
                <a:schemeClr val="dk1"/>
              </a:solidFill>
              <a:effectLst/>
              <a:latin typeface="+mn-lt"/>
              <a:ea typeface="+mn-ea"/>
              <a:cs typeface="+mn-cs"/>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61</xdr:row>
      <xdr:rowOff>42418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019540"/>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14495</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72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42418</xdr:rowOff>
    </xdr:from>
    <xdr:to>
      <xdr:col>82</xdr:col>
      <xdr:colOff>196850</xdr:colOff>
      <xdr:row>61</xdr:row>
      <xdr:rowOff>42418</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50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24130</xdr:rowOff>
    </xdr:from>
    <xdr:to>
      <xdr:col>82</xdr:col>
      <xdr:colOff>107950</xdr:colOff>
      <xdr:row>59</xdr:row>
      <xdr:rowOff>56134</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5671800" y="9796780"/>
          <a:ext cx="838200" cy="37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60723</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490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44196</xdr:rowOff>
    </xdr:from>
    <xdr:to>
      <xdr:col>82</xdr:col>
      <xdr:colOff>158750</xdr:colOff>
      <xdr:row>56</xdr:row>
      <xdr:rowOff>145796</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64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56134</xdr:rowOff>
    </xdr:from>
    <xdr:to>
      <xdr:col>78</xdr:col>
      <xdr:colOff>69850</xdr:colOff>
      <xdr:row>59</xdr:row>
      <xdr:rowOff>101854</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4782800" y="101716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9906</xdr:rowOff>
    </xdr:from>
    <xdr:to>
      <xdr:col>78</xdr:col>
      <xdr:colOff>120650</xdr:colOff>
      <xdr:row>57</xdr:row>
      <xdr:rowOff>111506</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7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121683</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551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136144</xdr:rowOff>
    </xdr:from>
    <xdr:to>
      <xdr:col>73</xdr:col>
      <xdr:colOff>180975</xdr:colOff>
      <xdr:row>59</xdr:row>
      <xdr:rowOff>101854</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1008024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83058</xdr:rowOff>
    </xdr:from>
    <xdr:to>
      <xdr:col>74</xdr:col>
      <xdr:colOff>31750</xdr:colOff>
      <xdr:row>58</xdr:row>
      <xdr:rowOff>13208</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855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23385</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624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136144</xdr:rowOff>
    </xdr:from>
    <xdr:to>
      <xdr:col>69</xdr:col>
      <xdr:colOff>92075</xdr:colOff>
      <xdr:row>59</xdr:row>
      <xdr:rowOff>138430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10080244"/>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55626</xdr:rowOff>
    </xdr:from>
    <xdr:to>
      <xdr:col>69</xdr:col>
      <xdr:colOff>142875</xdr:colOff>
      <xdr:row>57</xdr:row>
      <xdr:rowOff>157226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167403</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59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147066</xdr:rowOff>
    </xdr:from>
    <xdr:to>
      <xdr:col>65</xdr:col>
      <xdr:colOff>53975</xdr:colOff>
      <xdr:row>58</xdr:row>
      <xdr:rowOff>77216</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87393</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968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116857</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5334</xdr:rowOff>
    </xdr:from>
    <xdr:to>
      <xdr:col>78</xdr:col>
      <xdr:colOff>120650</xdr:colOff>
      <xdr:row>59</xdr:row>
      <xdr:rowOff>106934</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1012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91711</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10207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51054</xdr:rowOff>
    </xdr:from>
    <xdr:to>
      <xdr:col>74</xdr:col>
      <xdr:colOff>31750</xdr:colOff>
      <xdr:row>59</xdr:row>
      <xdr:rowOff>152654</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1016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137431</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25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85344</xdr:rowOff>
    </xdr:from>
    <xdr:to>
      <xdr:col>69</xdr:col>
      <xdr:colOff>142875</xdr:colOff>
      <xdr:row>59</xdr:row>
      <xdr:rowOff>15494</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1002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271</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87630</xdr:rowOff>
    </xdr:from>
    <xdr:to>
      <xdr:col>65</xdr:col>
      <xdr:colOff>53975</xdr:colOff>
      <xdr:row>60</xdr:row>
      <xdr:rowOff>17780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2557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1028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下水道事業会計において公営企業を適用したことに伴い、これまで繰出金で支出してた科目を補助金に変更したため、</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3.7</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大幅な増加</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また、病院</a:t>
          </a:r>
          <a:r>
            <a:rPr kumimoji="1" lang="ja-JP" altLang="ja-JP" sz="1100">
              <a:solidFill>
                <a:schemeClr val="dk1"/>
              </a:solidFill>
              <a:effectLst/>
              <a:latin typeface="+mn-lt"/>
              <a:ea typeface="+mn-ea"/>
              <a:cs typeface="+mn-cs"/>
            </a:rPr>
            <a:t>事業会計への補助金が依然として高い水準にあるので適切な運営計画を立て、経営改善に努める。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168148</xdr:rowOff>
    </xdr:from>
    <xdr:to>
      <xdr:col>82</xdr:col>
      <xdr:colOff>107950</xdr:colOff>
      <xdr:row>40</xdr:row>
      <xdr:rowOff>140716</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flipV="1">
          <a:off x="16510000" y="5997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295" name="補助費等最小値テキスト">
          <a:extLst>
            <a:ext uri="{FF2B5EF4-FFF2-40B4-BE49-F238E27FC236}">
              <a16:creationId xmlns:a16="http://schemas.microsoft.com/office/drawing/2014/main" id="{00000000-0008-0000-0400-000027010000}"/>
            </a:ext>
          </a:extLst>
        </xdr:cNvPr>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83075</xdr:rowOff>
    </xdr:from>
    <xdr:ext cx="762000" cy="259045"/>
    <xdr:sp macro="" textlink="">
      <xdr:nvSpPr>
        <xdr:cNvPr id="297" name="補助費等最大値テキスト">
          <a:extLst>
            <a:ext uri="{FF2B5EF4-FFF2-40B4-BE49-F238E27FC236}">
              <a16:creationId xmlns:a16="http://schemas.microsoft.com/office/drawing/2014/main" id="{00000000-0008-0000-0400-000029010000}"/>
            </a:ext>
          </a:extLst>
        </xdr:cNvPr>
        <xdr:cNvSpPr txBox="1"/>
      </xdr:nvSpPr>
      <xdr:spPr>
        <a:xfrm>
          <a:off x="16598900" y="57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168148</xdr:rowOff>
    </xdr:from>
    <xdr:to>
      <xdr:col>82</xdr:col>
      <xdr:colOff>196850</xdr:colOff>
      <xdr:row>34</xdr:row>
      <xdr:rowOff>168148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599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85852</xdr:rowOff>
    </xdr:from>
    <xdr:to>
      <xdr:col>82</xdr:col>
      <xdr:colOff>107950</xdr:colOff>
      <xdr:row>39</xdr:row>
      <xdr:rowOff>83566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5671800" y="6600952"/>
          <a:ext cx="8382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149877</xdr:rowOff>
    </xdr:from>
    <xdr:ext cx="762000" cy="259045"/>
    <xdr:sp macro="" textlink="">
      <xdr:nvSpPr>
        <xdr:cNvPr id="300" name="補助費等平均値テキスト">
          <a:extLst>
            <a:ext uri="{FF2B5EF4-FFF2-40B4-BE49-F238E27FC236}">
              <a16:creationId xmlns:a16="http://schemas.microsoft.com/office/drawing/2014/main" id="{00000000-0008-0000-0400-00002C010000}"/>
            </a:ext>
          </a:extLst>
        </xdr:cNvPr>
        <xdr:cNvSpPr txBox="1"/>
      </xdr:nvSpPr>
      <xdr:spPr>
        <a:xfrm>
          <a:off x="16598900" y="6322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01" name="フローチャート: 判断 300">
          <a:extLst>
            <a:ext uri="{FF2B5EF4-FFF2-40B4-BE49-F238E27FC236}">
              <a16:creationId xmlns:a16="http://schemas.microsoft.com/office/drawing/2014/main" id="{00000000-0008-0000-0400-00002D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170434</xdr:rowOff>
    </xdr:from>
    <xdr:to>
      <xdr:col>78</xdr:col>
      <xdr:colOff>69850</xdr:colOff>
      <xdr:row>38</xdr:row>
      <xdr:rowOff>85852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4782800" y="651408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73914</xdr:rowOff>
    </xdr:from>
    <xdr:to>
      <xdr:col>78</xdr:col>
      <xdr:colOff>120650</xdr:colOff>
      <xdr:row>38</xdr:row>
      <xdr:rowOff>4064</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56210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14241</xdr:rowOff>
    </xdr:from>
    <xdr:ext cx="7366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5290800" y="6186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152146</xdr:rowOff>
    </xdr:from>
    <xdr:to>
      <xdr:col>73</xdr:col>
      <xdr:colOff>180975</xdr:colOff>
      <xdr:row>37</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3893800" y="64957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130827</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4401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152146</xdr:rowOff>
    </xdr:from>
    <xdr:to>
      <xdr:col>69</xdr:col>
      <xdr:colOff>92075</xdr:colOff>
      <xdr:row>38</xdr:row>
      <xdr:rowOff>76708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004800" y="6495796"/>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149352</xdr:rowOff>
    </xdr:from>
    <xdr:to>
      <xdr:col>69</xdr:col>
      <xdr:colOff>142875</xdr:colOff>
      <xdr:row>37</xdr:row>
      <xdr:rowOff>79502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89679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3512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158496</xdr:rowOff>
    </xdr:from>
    <xdr:to>
      <xdr:col>65</xdr:col>
      <xdr:colOff>53975</xdr:colOff>
      <xdr:row>37</xdr:row>
      <xdr:rowOff>88646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2954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98823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2623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32766</xdr:rowOff>
    </xdr:from>
    <xdr:to>
      <xdr:col>82</xdr:col>
      <xdr:colOff>158750</xdr:colOff>
      <xdr:row>39</xdr:row>
      <xdr:rowOff>134366</xdr:rowOff>
    </xdr:to>
    <xdr:sp macro="" textlink="">
      <xdr:nvSpPr>
        <xdr:cNvPr id="318" name="楕円 317">
          <a:extLst>
            <a:ext uri="{FF2B5EF4-FFF2-40B4-BE49-F238E27FC236}">
              <a16:creationId xmlns:a16="http://schemas.microsoft.com/office/drawing/2014/main" id="{00000000-0008-0000-0400-00003E010000}"/>
            </a:ext>
          </a:extLst>
        </xdr:cNvPr>
        <xdr:cNvSpPr/>
      </xdr:nvSpPr>
      <xdr:spPr>
        <a:xfrm>
          <a:off x="16459200" y="671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4843</xdr:rowOff>
    </xdr:from>
    <xdr:ext cx="762000" cy="259045"/>
    <xdr:sp macro="" textlink="">
      <xdr:nvSpPr>
        <xdr:cNvPr id="319" name="補助費等該当値テキスト">
          <a:extLst>
            <a:ext uri="{FF2B5EF4-FFF2-40B4-BE49-F238E27FC236}">
              <a16:creationId xmlns:a16="http://schemas.microsoft.com/office/drawing/2014/main" id="{00000000-0008-0000-0400-00003F010000}"/>
            </a:ext>
          </a:extLst>
        </xdr:cNvPr>
        <xdr:cNvSpPr txBox="1"/>
      </xdr:nvSpPr>
      <xdr:spPr>
        <a:xfrm>
          <a:off x="16598900" y="6691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35052</xdr:rowOff>
    </xdr:from>
    <xdr:to>
      <xdr:col>78</xdr:col>
      <xdr:colOff>120650</xdr:colOff>
      <xdr:row>38</xdr:row>
      <xdr:rowOff>136652</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56210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121429</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636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119634</xdr:rowOff>
    </xdr:from>
    <xdr:to>
      <xdr:col>74</xdr:col>
      <xdr:colOff>31750</xdr:colOff>
      <xdr:row>38</xdr:row>
      <xdr:rowOff>49785</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4732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34561</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401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101346</xdr:rowOff>
    </xdr:from>
    <xdr:to>
      <xdr:col>69</xdr:col>
      <xdr:colOff>142875</xdr:colOff>
      <xdr:row>38</xdr:row>
      <xdr:rowOff>31496</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3843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16273</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25908</xdr:rowOff>
    </xdr:from>
    <xdr:to>
      <xdr:col>65</xdr:col>
      <xdr:colOff>53975</xdr:colOff>
      <xdr:row>38</xdr:row>
      <xdr:rowOff>127508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2954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112285</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62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類似団体及び全国平均値よりも良好な数値となっている。</a:t>
          </a:r>
          <a:endParaRPr lang="ja-JP" altLang="ja-JP" sz="1400">
            <a:effectLst/>
          </a:endParaRPr>
        </a:p>
        <a:p>
          <a:r>
            <a:rPr kumimoji="1" lang="ja-JP" altLang="ja-JP" sz="1100">
              <a:solidFill>
                <a:schemeClr val="dk1"/>
              </a:solidFill>
              <a:effectLst/>
              <a:latin typeface="+mn-lt"/>
              <a:ea typeface="+mn-ea"/>
              <a:cs typeface="+mn-cs"/>
            </a:rPr>
            <a:t>　これは財政運営指針に基づき、一般会計における地方債の発行を抑制してきた成果ではあるが、近年は過疎対策事業債を発行していることから増加傾向にある。</a:t>
          </a:r>
          <a:endParaRPr lang="ja-JP" altLang="ja-JP" sz="1400">
            <a:effectLst/>
          </a:endParaRPr>
        </a:p>
        <a:p>
          <a:r>
            <a:rPr kumimoji="1" lang="ja-JP" altLang="ja-JP" sz="1100">
              <a:solidFill>
                <a:schemeClr val="dk1"/>
              </a:solidFill>
              <a:effectLst/>
              <a:latin typeface="+mn-lt"/>
              <a:ea typeface="+mn-ea"/>
              <a:cs typeface="+mn-cs"/>
            </a:rPr>
            <a:t>　今後は老朽化した施設の更新が迫る中で急激な増加を招かぬよう努めていく。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a:extLst>
            <a:ext uri="{FF2B5EF4-FFF2-40B4-BE49-F238E27FC236}">
              <a16:creationId xmlns:a16="http://schemas.microsoft.com/office/drawing/2014/main" id="{00000000-0008-0000-0400-000054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a:extLst>
            <a:ext uri="{FF2B5EF4-FFF2-40B4-BE49-F238E27FC236}">
              <a16:creationId xmlns:a16="http://schemas.microsoft.com/office/drawing/2014/main" id="{00000000-0008-0000-0400-00006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12700</xdr:rowOff>
    </xdr:from>
    <xdr:to>
      <xdr:col>24</xdr:col>
      <xdr:colOff>25400</xdr:colOff>
      <xdr:row>80</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flipV="1">
          <a:off x="4826000" y="1252855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5" name="公債費最小値テキスト">
          <a:extLst>
            <a:ext uri="{FF2B5EF4-FFF2-40B4-BE49-F238E27FC236}">
              <a16:creationId xmlns:a16="http://schemas.microsoft.com/office/drawing/2014/main" id="{00000000-0008-0000-0400-000063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99077</xdr:rowOff>
    </xdr:from>
    <xdr:ext cx="762000" cy="259045"/>
    <xdr:sp macro="" textlink="">
      <xdr:nvSpPr>
        <xdr:cNvPr id="357" name="公債費最大値テキスト">
          <a:extLst>
            <a:ext uri="{FF2B5EF4-FFF2-40B4-BE49-F238E27FC236}">
              <a16:creationId xmlns:a16="http://schemas.microsoft.com/office/drawing/2014/main" id="{00000000-0008-0000-0400-000065010000}"/>
            </a:ext>
          </a:extLst>
        </xdr:cNvPr>
        <xdr:cNvSpPr txBox="1"/>
      </xdr:nvSpPr>
      <xdr:spPr>
        <a:xfrm>
          <a:off x="4914900" y="1227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12700</xdr:rowOff>
    </xdr:from>
    <xdr:to>
      <xdr:col>24</xdr:col>
      <xdr:colOff>114300</xdr:colOff>
      <xdr:row>73</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252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1270</xdr:rowOff>
    </xdr:from>
    <xdr:to>
      <xdr:col>24</xdr:col>
      <xdr:colOff>25400</xdr:colOff>
      <xdr:row>75</xdr:row>
      <xdr:rowOff>16510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3987800" y="128600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158766</xdr:rowOff>
    </xdr:from>
    <xdr:ext cx="762000" cy="259045"/>
    <xdr:sp macro="" textlink="">
      <xdr:nvSpPr>
        <xdr:cNvPr id="360" name="公債費平均値テキスト">
          <a:extLst>
            <a:ext uri="{FF2B5EF4-FFF2-40B4-BE49-F238E27FC236}">
              <a16:creationId xmlns:a16="http://schemas.microsoft.com/office/drawing/2014/main" id="{00000000-0008-0000-0400-000068010000}"/>
            </a:ext>
          </a:extLst>
        </xdr:cNvPr>
        <xdr:cNvSpPr txBox="1"/>
      </xdr:nvSpPr>
      <xdr:spPr>
        <a:xfrm>
          <a:off x="4914900" y="13017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61" name="フローチャート: 判断 360">
          <a:extLst>
            <a:ext uri="{FF2B5EF4-FFF2-40B4-BE49-F238E27FC236}">
              <a16:creationId xmlns:a16="http://schemas.microsoft.com/office/drawing/2014/main" id="{00000000-0008-0000-0400-000069010000}"/>
            </a:ext>
          </a:extLst>
        </xdr:cNvPr>
        <xdr:cNvSpPr/>
      </xdr:nvSpPr>
      <xdr:spPr>
        <a:xfrm>
          <a:off x="47752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142240</xdr:rowOff>
    </xdr:from>
    <xdr:to>
      <xdr:col>19</xdr:col>
      <xdr:colOff>187325</xdr:colOff>
      <xdr:row>75</xdr:row>
      <xdr:rowOff>1270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098800" y="128295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26670</xdr:rowOff>
    </xdr:from>
    <xdr:to>
      <xdr:col>20</xdr:col>
      <xdr:colOff>38100</xdr:colOff>
      <xdr:row>76</xdr:row>
      <xdr:rowOff>128270</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937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113047</xdr:rowOff>
    </xdr:from>
    <xdr:ext cx="7366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3606800" y="13143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127000</xdr:rowOff>
    </xdr:from>
    <xdr:to>
      <xdr:col>15</xdr:col>
      <xdr:colOff>98425</xdr:colOff>
      <xdr:row>74</xdr:row>
      <xdr:rowOff>142240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2209800" y="128143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41911</xdr:rowOff>
    </xdr:from>
    <xdr:to>
      <xdr:col>15</xdr:col>
      <xdr:colOff>149225</xdr:colOff>
      <xdr:row>76</xdr:row>
      <xdr:rowOff>143511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048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128288</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717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119380</xdr:rowOff>
    </xdr:from>
    <xdr:to>
      <xdr:col>11</xdr:col>
      <xdr:colOff>9525</xdr:colOff>
      <xdr:row>74</xdr:row>
      <xdr:rowOff>127000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1320800" y="12806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3811</xdr:rowOff>
    </xdr:from>
    <xdr:to>
      <xdr:col>11</xdr:col>
      <xdr:colOff>60325</xdr:colOff>
      <xdr:row>76</xdr:row>
      <xdr:rowOff>105411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2159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90188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18288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41911</xdr:rowOff>
    </xdr:from>
    <xdr:to>
      <xdr:col>6</xdr:col>
      <xdr:colOff>171450</xdr:colOff>
      <xdr:row>76</xdr:row>
      <xdr:rowOff>143511</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1270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128288</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939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8" name="楕円 377">
          <a:extLst>
            <a:ext uri="{FF2B5EF4-FFF2-40B4-BE49-F238E27FC236}">
              <a16:creationId xmlns:a16="http://schemas.microsoft.com/office/drawing/2014/main" id="{00000000-0008-0000-0400-00007A010000}"/>
            </a:ext>
          </a:extLst>
        </xdr:cNvPr>
        <xdr:cNvSpPr/>
      </xdr:nvSpPr>
      <xdr:spPr>
        <a:xfrm>
          <a:off x="47752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153687</xdr:rowOff>
    </xdr:from>
    <xdr:ext cx="762000" cy="259045"/>
    <xdr:sp macro="" textlink="">
      <xdr:nvSpPr>
        <xdr:cNvPr id="379" name="公債費該当値テキスト">
          <a:extLst>
            <a:ext uri="{FF2B5EF4-FFF2-40B4-BE49-F238E27FC236}">
              <a16:creationId xmlns:a16="http://schemas.microsoft.com/office/drawing/2014/main" id="{00000000-0008-0000-0400-00007B010000}"/>
            </a:ext>
          </a:extLst>
        </xdr:cNvPr>
        <xdr:cNvSpPr txBox="1"/>
      </xdr:nvSpPr>
      <xdr:spPr>
        <a:xfrm>
          <a:off x="49149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121920</xdr:rowOff>
    </xdr:from>
    <xdr:to>
      <xdr:col>20</xdr:col>
      <xdr:colOff>38100</xdr:colOff>
      <xdr:row>75</xdr:row>
      <xdr:rowOff>52070</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3937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62247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57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91440</xdr:rowOff>
    </xdr:from>
    <xdr:to>
      <xdr:col>15</xdr:col>
      <xdr:colOff>149225</xdr:colOff>
      <xdr:row>75</xdr:row>
      <xdr:rowOff>21590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0480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31767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254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76200</xdr:rowOff>
    </xdr:from>
    <xdr:to>
      <xdr:col>11</xdr:col>
      <xdr:colOff>60325</xdr:colOff>
      <xdr:row>75</xdr:row>
      <xdr:rowOff>6350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2159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16527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68580</xdr:rowOff>
    </xdr:from>
    <xdr:to>
      <xdr:col>6</xdr:col>
      <xdr:colOff>171450</xdr:colOff>
      <xdr:row>74</xdr:row>
      <xdr:rowOff>170180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1270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8907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公債費以外の経常収支比率が類似団体平均を上回っているのは、人件費をはじめ、経常的な物件費及び繰出金が他の団体より高い水準で推移していることが挙げられる。要因については他の分析欄でも記載したとおりであるため当該欄での分析は割愛するが、経常経費高水準化の要因分析を徹底し、慢性要因については抜本的な改革断行を図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a:extLst>
            <a:ext uri="{FF2B5EF4-FFF2-40B4-BE49-F238E27FC236}">
              <a16:creationId xmlns:a16="http://schemas.microsoft.com/office/drawing/2014/main" id="{00000000-0008-0000-0400-00009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2" name="公債費以外グラフ枠">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170434</xdr:rowOff>
    </xdr:from>
    <xdr:to>
      <xdr:col>82</xdr:col>
      <xdr:colOff>107950</xdr:colOff>
      <xdr:row>79</xdr:row>
      <xdr:rowOff>152146</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flipV="1">
          <a:off x="16510000" y="1251483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124223</xdr:rowOff>
    </xdr:from>
    <xdr:ext cx="762000" cy="259045"/>
    <xdr:sp macro="" textlink="">
      <xdr:nvSpPr>
        <xdr:cNvPr id="414" name="公債費以外最小値テキスト">
          <a:extLst>
            <a:ext uri="{FF2B5EF4-FFF2-40B4-BE49-F238E27FC236}">
              <a16:creationId xmlns:a16="http://schemas.microsoft.com/office/drawing/2014/main" id="{00000000-0008-0000-0400-00009E010000}"/>
            </a:ext>
          </a:extLst>
        </xdr:cNvPr>
        <xdr:cNvSpPr txBox="1"/>
      </xdr:nvSpPr>
      <xdr:spPr>
        <a:xfrm>
          <a:off x="16598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152146</xdr:rowOff>
    </xdr:from>
    <xdr:to>
      <xdr:col>82</xdr:col>
      <xdr:colOff>196850</xdr:colOff>
      <xdr:row>79</xdr:row>
      <xdr:rowOff>152146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6421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85361</xdr:rowOff>
    </xdr:from>
    <xdr:ext cx="762000" cy="259045"/>
    <xdr:sp macro="" textlink="">
      <xdr:nvSpPr>
        <xdr:cNvPr id="416" name="公債費以外最大値テキスト">
          <a:extLst>
            <a:ext uri="{FF2B5EF4-FFF2-40B4-BE49-F238E27FC236}">
              <a16:creationId xmlns:a16="http://schemas.microsoft.com/office/drawing/2014/main" id="{00000000-0008-0000-0400-0000A0010000}"/>
            </a:ext>
          </a:extLst>
        </xdr:cNvPr>
        <xdr:cNvSpPr txBox="1"/>
      </xdr:nvSpPr>
      <xdr:spPr>
        <a:xfrm>
          <a:off x="16598900" y="1225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170434</xdr:rowOff>
    </xdr:from>
    <xdr:to>
      <xdr:col>82</xdr:col>
      <xdr:colOff>196850</xdr:colOff>
      <xdr:row>72</xdr:row>
      <xdr:rowOff>170434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2514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108713</xdr:rowOff>
    </xdr:from>
    <xdr:to>
      <xdr:col>82</xdr:col>
      <xdr:colOff>107950</xdr:colOff>
      <xdr:row>76</xdr:row>
      <xdr:rowOff>120142</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5671800" y="13138913"/>
          <a:ext cx="8382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152163</xdr:rowOff>
    </xdr:from>
    <xdr:ext cx="762000" cy="259045"/>
    <xdr:sp macro="" textlink="">
      <xdr:nvSpPr>
        <xdr:cNvPr id="419" name="公債費以外平均値テキスト">
          <a:extLst>
            <a:ext uri="{FF2B5EF4-FFF2-40B4-BE49-F238E27FC236}">
              <a16:creationId xmlns:a16="http://schemas.microsoft.com/office/drawing/2014/main" id="{00000000-0008-0000-0400-0000A3010000}"/>
            </a:ext>
          </a:extLst>
        </xdr:cNvPr>
        <xdr:cNvSpPr txBox="1"/>
      </xdr:nvSpPr>
      <xdr:spPr>
        <a:xfrm>
          <a:off x="16598900" y="12668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135636</xdr:rowOff>
    </xdr:from>
    <xdr:to>
      <xdr:col>82</xdr:col>
      <xdr:colOff>158750</xdr:colOff>
      <xdr:row>75</xdr:row>
      <xdr:rowOff>65786</xdr:rowOff>
    </xdr:to>
    <xdr:sp macro="" textlink="">
      <xdr:nvSpPr>
        <xdr:cNvPr id="420" name="フローチャート: 判断 419">
          <a:extLst>
            <a:ext uri="{FF2B5EF4-FFF2-40B4-BE49-F238E27FC236}">
              <a16:creationId xmlns:a16="http://schemas.microsoft.com/office/drawing/2014/main" id="{00000000-0008-0000-0400-0000A4010000}"/>
            </a:ext>
          </a:extLst>
        </xdr:cNvPr>
        <xdr:cNvSpPr/>
      </xdr:nvSpPr>
      <xdr:spPr>
        <a:xfrm>
          <a:off x="16459200" y="12822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28702</xdr:rowOff>
    </xdr:from>
    <xdr:to>
      <xdr:col>78</xdr:col>
      <xdr:colOff>69850</xdr:colOff>
      <xdr:row>76</xdr:row>
      <xdr:rowOff>108713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4782800" y="13058902"/>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112776</xdr:rowOff>
    </xdr:from>
    <xdr:to>
      <xdr:col>78</xdr:col>
      <xdr:colOff>120650</xdr:colOff>
      <xdr:row>75</xdr:row>
      <xdr:rowOff>42926</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56210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53103</xdr:rowOff>
    </xdr:from>
    <xdr:ext cx="7366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5290800" y="12568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97282</xdr:rowOff>
    </xdr:from>
    <xdr:to>
      <xdr:col>73</xdr:col>
      <xdr:colOff>180975</xdr:colOff>
      <xdr:row>76</xdr:row>
      <xdr:rowOff>28702</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3893800" y="12956032"/>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4732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16527</xdr:rowOff>
    </xdr:from>
    <xdr:ext cx="762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4401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97282</xdr:rowOff>
    </xdr:from>
    <xdr:to>
      <xdr:col>69</xdr:col>
      <xdr:colOff>92075</xdr:colOff>
      <xdr:row>76</xdr:row>
      <xdr:rowOff>136144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004800" y="12956032"/>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16764</xdr:rowOff>
    </xdr:from>
    <xdr:to>
      <xdr:col>69</xdr:col>
      <xdr:colOff>142875</xdr:colOff>
      <xdr:row>74</xdr:row>
      <xdr:rowOff>118364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3843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128541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3512800" y="1247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103632</xdr:rowOff>
    </xdr:from>
    <xdr:to>
      <xdr:col>65</xdr:col>
      <xdr:colOff>53975</xdr:colOff>
      <xdr:row>75</xdr:row>
      <xdr:rowOff>33782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2954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43959</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2623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69342</xdr:rowOff>
    </xdr:from>
    <xdr:to>
      <xdr:col>82</xdr:col>
      <xdr:colOff>158750</xdr:colOff>
      <xdr:row>76</xdr:row>
      <xdr:rowOff>170942</xdr:rowOff>
    </xdr:to>
    <xdr:sp macro="" textlink="">
      <xdr:nvSpPr>
        <xdr:cNvPr id="437" name="楕円 436">
          <a:extLst>
            <a:ext uri="{FF2B5EF4-FFF2-40B4-BE49-F238E27FC236}">
              <a16:creationId xmlns:a16="http://schemas.microsoft.com/office/drawing/2014/main" id="{00000000-0008-0000-0400-0000B5010000}"/>
            </a:ext>
          </a:extLst>
        </xdr:cNvPr>
        <xdr:cNvSpPr/>
      </xdr:nvSpPr>
      <xdr:spPr>
        <a:xfrm>
          <a:off x="16459200" y="1309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41419</xdr:rowOff>
    </xdr:from>
    <xdr:ext cx="762000" cy="259045"/>
    <xdr:sp macro="" textlink="">
      <xdr:nvSpPr>
        <xdr:cNvPr id="438" name="公債費以外該当値テキスト">
          <a:extLst>
            <a:ext uri="{FF2B5EF4-FFF2-40B4-BE49-F238E27FC236}">
              <a16:creationId xmlns:a16="http://schemas.microsoft.com/office/drawing/2014/main" id="{00000000-0008-0000-0400-0000B6010000}"/>
            </a:ext>
          </a:extLst>
        </xdr:cNvPr>
        <xdr:cNvSpPr txBox="1"/>
      </xdr:nvSpPr>
      <xdr:spPr>
        <a:xfrm>
          <a:off x="16598900" y="13071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57913</xdr:rowOff>
    </xdr:from>
    <xdr:to>
      <xdr:col>78</xdr:col>
      <xdr:colOff>120650</xdr:colOff>
      <xdr:row>76</xdr:row>
      <xdr:rowOff>159513</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5621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144290</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174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149352</xdr:rowOff>
    </xdr:from>
    <xdr:to>
      <xdr:col>74</xdr:col>
      <xdr:colOff>31750</xdr:colOff>
      <xdr:row>76</xdr:row>
      <xdr:rowOff>79502</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4732000" y="1300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64279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3094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46482</xdr:rowOff>
    </xdr:from>
    <xdr:to>
      <xdr:col>69</xdr:col>
      <xdr:colOff>142875</xdr:colOff>
      <xdr:row>75</xdr:row>
      <xdr:rowOff>148081</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3843000" y="129052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132859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991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85344</xdr:rowOff>
    </xdr:from>
    <xdr:to>
      <xdr:col>65</xdr:col>
      <xdr:colOff>53975</xdr:colOff>
      <xdr:row>77</xdr:row>
      <xdr:rowOff>15494</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2954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271</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56485</xdr:rowOff>
    </xdr:from>
    <xdr:to>
      <xdr:col>29</xdr:col>
      <xdr:colOff>127000</xdr:colOff>
      <xdr:row>20</xdr:row>
      <xdr:rowOff>14415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90060"/>
          <a:ext cx="0" cy="150098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157942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14415</xdr:rowOff>
    </xdr:from>
    <xdr:to>
      <xdr:col>30</xdr:col>
      <xdr:colOff>25400</xdr:colOff>
      <xdr:row>20</xdr:row>
      <xdr:rowOff>14415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10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142862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56485</xdr:rowOff>
    </xdr:from>
    <xdr:to>
      <xdr:col>30</xdr:col>
      <xdr:colOff>25400</xdr:colOff>
      <xdr:row>11</xdr:row>
      <xdr:rowOff>56485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90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162669</xdr:rowOff>
    </xdr:from>
    <xdr:to>
      <xdr:col>29</xdr:col>
      <xdr:colOff>127000</xdr:colOff>
      <xdr:row>18</xdr:row>
      <xdr:rowOff>83962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24944"/>
          <a:ext cx="647700" cy="927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171007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90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154480</xdr:rowOff>
    </xdr:from>
    <xdr:to>
      <xdr:col>29</xdr:col>
      <xdr:colOff>177800</xdr:colOff>
      <xdr:row>17</xdr:row>
      <xdr:rowOff>84630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53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83962</xdr:rowOff>
    </xdr:from>
    <xdr:to>
      <xdr:col>26</xdr:col>
      <xdr:colOff>50800</xdr:colOff>
      <xdr:row>18</xdr:row>
      <xdr:rowOff>113795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17687"/>
          <a:ext cx="698500" cy="298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77015</xdr:rowOff>
    </xdr:from>
    <xdr:to>
      <xdr:col>26</xdr:col>
      <xdr:colOff>101600</xdr:colOff>
      <xdr:row>18</xdr:row>
      <xdr:rowOff>7165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17342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08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113795</xdr:rowOff>
    </xdr:from>
    <xdr:to>
      <xdr:col>22</xdr:col>
      <xdr:colOff>114300</xdr:colOff>
      <xdr:row>18</xdr:row>
      <xdr:rowOff>124089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47520"/>
          <a:ext cx="698500" cy="10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119009</xdr:rowOff>
    </xdr:from>
    <xdr:to>
      <xdr:col>22</xdr:col>
      <xdr:colOff>165100</xdr:colOff>
      <xdr:row>18</xdr:row>
      <xdr:rowOff>49159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59336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50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124089</xdr:rowOff>
    </xdr:from>
    <xdr:to>
      <xdr:col>18</xdr:col>
      <xdr:colOff>177800</xdr:colOff>
      <xdr:row>19</xdr:row>
      <xdr:rowOff>5202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57814"/>
          <a:ext cx="698500" cy="525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163990</xdr:rowOff>
    </xdr:from>
    <xdr:to>
      <xdr:col>19</xdr:col>
      <xdr:colOff>38100</xdr:colOff>
      <xdr:row>18</xdr:row>
      <xdr:rowOff>94140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104317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9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23889</xdr:rowOff>
    </xdr:from>
    <xdr:to>
      <xdr:col>15</xdr:col>
      <xdr:colOff>101600</xdr:colOff>
      <xdr:row>18</xdr:row>
      <xdr:rowOff>125488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135666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111869</xdr:rowOff>
    </xdr:from>
    <xdr:to>
      <xdr:col>29</xdr:col>
      <xdr:colOff>177800</xdr:colOff>
      <xdr:row>18</xdr:row>
      <xdr:rowOff>42019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74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83946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4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33162</xdr:rowOff>
    </xdr:from>
    <xdr:to>
      <xdr:col>26</xdr:col>
      <xdr:colOff>101600</xdr:colOff>
      <xdr:row>18</xdr:row>
      <xdr:rowOff>134762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668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119539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53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62995</xdr:rowOff>
    </xdr:from>
    <xdr:to>
      <xdr:col>22</xdr:col>
      <xdr:colOff>165100</xdr:colOff>
      <xdr:row>18</xdr:row>
      <xdr:rowOff>164595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96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149372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8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73289</xdr:rowOff>
    </xdr:from>
    <xdr:to>
      <xdr:col>19</xdr:col>
      <xdr:colOff>38100</xdr:colOff>
      <xdr:row>19</xdr:row>
      <xdr:rowOff>3439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070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159666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93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125852</xdr:rowOff>
    </xdr:from>
    <xdr:to>
      <xdr:col>15</xdr:col>
      <xdr:colOff>101600</xdr:colOff>
      <xdr:row>19</xdr:row>
      <xdr:rowOff>56002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595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40779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45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253202</xdr:rowOff>
    </xdr:from>
    <xdr:to>
      <xdr:col>29</xdr:col>
      <xdr:colOff>127000</xdr:colOff>
      <xdr:row>38</xdr:row>
      <xdr:rowOff>81105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77752"/>
          <a:ext cx="0" cy="13709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53182</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20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81105</xdr:rowOff>
    </xdr:from>
    <xdr:to>
      <xdr:col>30</xdr:col>
      <xdr:colOff>25400</xdr:colOff>
      <xdr:row>38</xdr:row>
      <xdr:rowOff>81105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87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168129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2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253202</xdr:rowOff>
    </xdr:from>
    <xdr:to>
      <xdr:col>30</xdr:col>
      <xdr:colOff>25400</xdr:colOff>
      <xdr:row>33</xdr:row>
      <xdr:rowOff>253202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77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22561</xdr:rowOff>
    </xdr:from>
    <xdr:to>
      <xdr:col>29</xdr:col>
      <xdr:colOff>127000</xdr:colOff>
      <xdr:row>36</xdr:row>
      <xdr:rowOff>23437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75811"/>
          <a:ext cx="647700" cy="8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69059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223982</xdr:rowOff>
    </xdr:from>
    <xdr:to>
      <xdr:col>29</xdr:col>
      <xdr:colOff>177800</xdr:colOff>
      <xdr:row>35</xdr:row>
      <xdr:rowOff>325582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3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22561</xdr:rowOff>
    </xdr:from>
    <xdr:to>
      <xdr:col>26</xdr:col>
      <xdr:colOff>50800</xdr:colOff>
      <xdr:row>36</xdr:row>
      <xdr:rowOff>46038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75811"/>
          <a:ext cx="698500" cy="23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232738</xdr:rowOff>
    </xdr:from>
    <xdr:to>
      <xdr:col>26</xdr:col>
      <xdr:colOff>101600</xdr:colOff>
      <xdr:row>35</xdr:row>
      <xdr:rowOff>334338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30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1615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1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46038</xdr:rowOff>
    </xdr:from>
    <xdr:to>
      <xdr:col>22</xdr:col>
      <xdr:colOff>114300</xdr:colOff>
      <xdr:row>36</xdr:row>
      <xdr:rowOff>97229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99288"/>
          <a:ext cx="698500" cy="51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234025</xdr:rowOff>
    </xdr:from>
    <xdr:to>
      <xdr:col>22</xdr:col>
      <xdr:colOff>165100</xdr:colOff>
      <xdr:row>35</xdr:row>
      <xdr:rowOff>335625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4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2902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3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97229</xdr:rowOff>
    </xdr:from>
    <xdr:to>
      <xdr:col>18</xdr:col>
      <xdr:colOff>177800</xdr:colOff>
      <xdr:row>36</xdr:row>
      <xdr:rowOff>117475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50479"/>
          <a:ext cx="698500" cy="202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263324</xdr:rowOff>
    </xdr:from>
    <xdr:to>
      <xdr:col>19</xdr:col>
      <xdr:colOff>38100</xdr:colOff>
      <xdr:row>36</xdr:row>
      <xdr:rowOff>22024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3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32201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42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282336</xdr:rowOff>
    </xdr:from>
    <xdr:to>
      <xdr:col>15</xdr:col>
      <xdr:colOff>101600</xdr:colOff>
      <xdr:row>36</xdr:row>
      <xdr:rowOff>41036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926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51213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6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315537</xdr:rowOff>
    </xdr:from>
    <xdr:to>
      <xdr:col>29</xdr:col>
      <xdr:colOff>177800</xdr:colOff>
      <xdr:row>36</xdr:row>
      <xdr:rowOff>74237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258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287614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9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314661</xdr:rowOff>
    </xdr:from>
    <xdr:to>
      <xdr:col>26</xdr:col>
      <xdr:colOff>101600</xdr:colOff>
      <xdr:row>36</xdr:row>
      <xdr:rowOff>73361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250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58138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11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338138</xdr:rowOff>
    </xdr:from>
    <xdr:to>
      <xdr:col>22</xdr:col>
      <xdr:colOff>165100</xdr:colOff>
      <xdr:row>36</xdr:row>
      <xdr:rowOff>96838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484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81615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34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46429</xdr:rowOff>
    </xdr:from>
    <xdr:to>
      <xdr:col>19</xdr:col>
      <xdr:colOff>38100</xdr:colOff>
      <xdr:row>36</xdr:row>
      <xdr:rowOff>148029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99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132806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86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66675</xdr:rowOff>
    </xdr:from>
    <xdr:to>
      <xdr:col>15</xdr:col>
      <xdr:colOff>101600</xdr:colOff>
      <xdr:row>36</xdr:row>
      <xdr:rowOff>168275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19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153052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06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7,938
7,778
270.77
5,646,669
5,322,813
301,830
3,799,549
2,455,437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73677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131044</xdr:rowOff>
    </xdr:from>
    <xdr:to>
      <xdr:col>24</xdr:col>
      <xdr:colOff>62865</xdr:colOff>
      <xdr:row>39</xdr:row>
      <xdr:rowOff>61047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45994"/>
          <a:ext cx="1270" cy="1301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64874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5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61047</xdr:rowOff>
    </xdr:from>
    <xdr:to>
      <xdr:col>24</xdr:col>
      <xdr:colOff>152400</xdr:colOff>
      <xdr:row>39</xdr:row>
      <xdr:rowOff>61047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77721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21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131044</xdr:rowOff>
    </xdr:from>
    <xdr:to>
      <xdr:col>24</xdr:col>
      <xdr:colOff>152400</xdr:colOff>
      <xdr:row>31</xdr:row>
      <xdr:rowOff>131044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45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56390</xdr:rowOff>
    </xdr:from>
    <xdr:to>
      <xdr:col>24</xdr:col>
      <xdr:colOff>63500</xdr:colOff>
      <xdr:row>37</xdr:row>
      <xdr:rowOff>117648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400040"/>
          <a:ext cx="838200" cy="6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116166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16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93289</xdr:rowOff>
    </xdr:from>
    <xdr:to>
      <xdr:col>24</xdr:col>
      <xdr:colOff>114300</xdr:colOff>
      <xdr:row>37</xdr:row>
      <xdr:rowOff>23439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6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117648</xdr:rowOff>
    </xdr:from>
    <xdr:to>
      <xdr:col>19</xdr:col>
      <xdr:colOff>177800</xdr:colOff>
      <xdr:row>37</xdr:row>
      <xdr:rowOff>163268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461298"/>
          <a:ext cx="889000" cy="4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8570</xdr:rowOff>
    </xdr:from>
    <xdr:to>
      <xdr:col>20</xdr:col>
      <xdr:colOff>38100</xdr:colOff>
      <xdr:row>37</xdr:row>
      <xdr:rowOff>110170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5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126697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12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163268</xdr:rowOff>
    </xdr:from>
    <xdr:to>
      <xdr:col>15</xdr:col>
      <xdr:colOff>50800</xdr:colOff>
      <xdr:row>38</xdr:row>
      <xdr:rowOff>13064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506918"/>
          <a:ext cx="889000" cy="2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42547</xdr:rowOff>
    </xdr:from>
    <xdr:to>
      <xdr:col>15</xdr:col>
      <xdr:colOff>101600</xdr:colOff>
      <xdr:row>37</xdr:row>
      <xdr:rowOff>144147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8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160674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161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13064</xdr:rowOff>
    </xdr:from>
    <xdr:to>
      <xdr:col>10</xdr:col>
      <xdr:colOff>114300</xdr:colOff>
      <xdr:row>38</xdr:row>
      <xdr:rowOff>19898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528164"/>
          <a:ext cx="889000" cy="6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64531</xdr:rowOff>
    </xdr:from>
    <xdr:to>
      <xdr:col>10</xdr:col>
      <xdr:colOff>165100</xdr:colOff>
      <xdr:row>37</xdr:row>
      <xdr:rowOff>166131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11208</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1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96124</xdr:rowOff>
    </xdr:from>
    <xdr:to>
      <xdr:col>6</xdr:col>
      <xdr:colOff>38100</xdr:colOff>
      <xdr:row>38</xdr:row>
      <xdr:rowOff>26274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3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42801</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215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5590</xdr:rowOff>
    </xdr:from>
    <xdr:to>
      <xdr:col>24</xdr:col>
      <xdr:colOff>114300</xdr:colOff>
      <xdr:row>37</xdr:row>
      <xdr:rowOff>107190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4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155467</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27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66848</xdr:rowOff>
    </xdr:from>
    <xdr:to>
      <xdr:col>20</xdr:col>
      <xdr:colOff>38100</xdr:colOff>
      <xdr:row>37</xdr:row>
      <xdr:rowOff>168448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1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159575</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503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112469</xdr:rowOff>
    </xdr:from>
    <xdr:to>
      <xdr:col>15</xdr:col>
      <xdr:colOff>101600</xdr:colOff>
      <xdr:row>38</xdr:row>
      <xdr:rowOff>42619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56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33745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548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133713</xdr:rowOff>
    </xdr:from>
    <xdr:to>
      <xdr:col>10</xdr:col>
      <xdr:colOff>165100</xdr:colOff>
      <xdr:row>38</xdr:row>
      <xdr:rowOff>63863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77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54991</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6570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140548</xdr:rowOff>
    </xdr:from>
    <xdr:to>
      <xdr:col>6</xdr:col>
      <xdr:colOff>38100</xdr:colOff>
      <xdr:row>38</xdr:row>
      <xdr:rowOff>70698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8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61825</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6576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6959</xdr:rowOff>
    </xdr:from>
    <xdr:to>
      <xdr:col>24</xdr:col>
      <xdr:colOff>62865</xdr:colOff>
      <xdr:row>59</xdr:row>
      <xdr:rowOff>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50909"/>
          <a:ext cx="1270" cy="1365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4377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550</xdr:rowOff>
    </xdr:from>
    <xdr:to>
      <xdr:col>24</xdr:col>
      <xdr:colOff>152400</xdr:colOff>
      <xdr:row>59</xdr:row>
      <xdr:rowOff>550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11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125086</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261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1,849,200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6959</xdr:rowOff>
    </xdr:from>
    <xdr:to>
      <xdr:col>24</xdr:col>
      <xdr:colOff>152400</xdr:colOff>
      <xdr:row>51</xdr:row>
      <xdr:rowOff>6959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5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117721</xdr:rowOff>
    </xdr:from>
    <xdr:to>
      <xdr:col>24</xdr:col>
      <xdr:colOff>63500</xdr:colOff>
      <xdr:row>58</xdr:row>
      <xdr:rowOff>122323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61821"/>
          <a:ext cx="838200" cy="4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64257</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369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41380</xdr:rowOff>
    </xdr:from>
    <xdr:to>
      <xdr:col>24</xdr:col>
      <xdr:colOff>114300</xdr:colOff>
      <xdr:row>58</xdr:row>
      <xdr:rowOff>142980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8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121589</xdr:rowOff>
    </xdr:from>
    <xdr:to>
      <xdr:col>19</xdr:col>
      <xdr:colOff>177800</xdr:colOff>
      <xdr:row>58</xdr:row>
      <xdr:rowOff>122323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65689"/>
          <a:ext cx="889000" cy="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51132</xdr:rowOff>
    </xdr:from>
    <xdr:to>
      <xdr:col>20</xdr:col>
      <xdr:colOff>38100</xdr:colOff>
      <xdr:row>58</xdr:row>
      <xdr:rowOff>152732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9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169259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70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121589</xdr:rowOff>
    </xdr:from>
    <xdr:to>
      <xdr:col>15</xdr:col>
      <xdr:colOff>50800</xdr:colOff>
      <xdr:row>58</xdr:row>
      <xdr:rowOff>127097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65689"/>
          <a:ext cx="889000" cy="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55380</xdr:rowOff>
    </xdr:from>
    <xdr:to>
      <xdr:col>15</xdr:col>
      <xdr:colOff>101600</xdr:colOff>
      <xdr:row>58</xdr:row>
      <xdr:rowOff>156980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9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2057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74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126016</xdr:rowOff>
    </xdr:from>
    <xdr:to>
      <xdr:col>10</xdr:col>
      <xdr:colOff>114300</xdr:colOff>
      <xdr:row>58</xdr:row>
      <xdr:rowOff>127097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10070116"/>
          <a:ext cx="889000" cy="1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65801</xdr:rowOff>
    </xdr:from>
    <xdr:to>
      <xdr:col>10</xdr:col>
      <xdr:colOff>165100</xdr:colOff>
      <xdr:row>58</xdr:row>
      <xdr:rowOff>167401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0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12478</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9785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79097</xdr:rowOff>
    </xdr:from>
    <xdr:to>
      <xdr:col>6</xdr:col>
      <xdr:colOff>38100</xdr:colOff>
      <xdr:row>59</xdr:row>
      <xdr:rowOff>9247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2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374</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10115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66921</xdr:rowOff>
    </xdr:from>
    <xdr:to>
      <xdr:col>24</xdr:col>
      <xdr:colOff>114300</xdr:colOff>
      <xdr:row>58</xdr:row>
      <xdr:rowOff>168521</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11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19807</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6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71523</xdr:rowOff>
    </xdr:from>
    <xdr:to>
      <xdr:col>20</xdr:col>
      <xdr:colOff>38100</xdr:colOff>
      <xdr:row>59</xdr:row>
      <xdr:rowOff>1673</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1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164250</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10108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70789</xdr:rowOff>
    </xdr:from>
    <xdr:to>
      <xdr:col>15</xdr:col>
      <xdr:colOff>101600</xdr:colOff>
      <xdr:row>59</xdr:row>
      <xdr:rowOff>939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1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163516</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10107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76297</xdr:rowOff>
    </xdr:from>
    <xdr:to>
      <xdr:col>10</xdr:col>
      <xdr:colOff>165100</xdr:colOff>
      <xdr:row>59</xdr:row>
      <xdr:rowOff>6447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2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169024</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10113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75216</xdr:rowOff>
    </xdr:from>
    <xdr:to>
      <xdr:col>6</xdr:col>
      <xdr:colOff>38100</xdr:colOff>
      <xdr:row>59</xdr:row>
      <xdr:rowOff>5366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21893</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94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30874</xdr:rowOff>
    </xdr:from>
    <xdr:to>
      <xdr:col>24</xdr:col>
      <xdr:colOff>62865</xdr:colOff>
      <xdr:row>79</xdr:row>
      <xdr:rowOff>31965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32374"/>
          <a:ext cx="1270" cy="1544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35792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0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31965</xdr:rowOff>
    </xdr:from>
    <xdr:to>
      <xdr:col>24</xdr:col>
      <xdr:colOff>152400</xdr:colOff>
      <xdr:row>79</xdr:row>
      <xdr:rowOff>31965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149001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07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30874</xdr:rowOff>
    </xdr:from>
    <xdr:to>
      <xdr:col>24</xdr:col>
      <xdr:colOff>152400</xdr:colOff>
      <xdr:row>70</xdr:row>
      <xdr:rowOff>30874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32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162370</xdr:rowOff>
    </xdr:from>
    <xdr:to>
      <xdr:col>24</xdr:col>
      <xdr:colOff>63500</xdr:colOff>
      <xdr:row>78</xdr:row>
      <xdr:rowOff>4330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364020"/>
          <a:ext cx="838200" cy="1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87583</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17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64706</xdr:rowOff>
    </xdr:from>
    <xdr:to>
      <xdr:col>24</xdr:col>
      <xdr:colOff>114300</xdr:colOff>
      <xdr:row>77</xdr:row>
      <xdr:rowOff>166306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66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3657</xdr:rowOff>
    </xdr:from>
    <xdr:to>
      <xdr:col>19</xdr:col>
      <xdr:colOff>177800</xdr:colOff>
      <xdr:row>78</xdr:row>
      <xdr:rowOff>4330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376757"/>
          <a:ext cx="889000" cy="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127152</xdr:rowOff>
    </xdr:from>
    <xdr:to>
      <xdr:col>20</xdr:col>
      <xdr:colOff>38100</xdr:colOff>
      <xdr:row>78</xdr:row>
      <xdr:rowOff>57302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2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48429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421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147789</xdr:rowOff>
    </xdr:from>
    <xdr:to>
      <xdr:col>15</xdr:col>
      <xdr:colOff>50800</xdr:colOff>
      <xdr:row>78</xdr:row>
      <xdr:rowOff>3657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49439"/>
          <a:ext cx="889000" cy="2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107314</xdr:rowOff>
    </xdr:from>
    <xdr:to>
      <xdr:col>15</xdr:col>
      <xdr:colOff>101600</xdr:colOff>
      <xdr:row>78</xdr:row>
      <xdr:rowOff>37464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0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53991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08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147789</xdr:rowOff>
    </xdr:from>
    <xdr:to>
      <xdr:col>10</xdr:col>
      <xdr:colOff>114300</xdr:colOff>
      <xdr:row>77</xdr:row>
      <xdr:rowOff>149440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349439"/>
          <a:ext cx="8890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101727</xdr:rowOff>
    </xdr:from>
    <xdr:to>
      <xdr:col>10</xdr:col>
      <xdr:colOff>165100</xdr:colOff>
      <xdr:row>78</xdr:row>
      <xdr:rowOff>31877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23004</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39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147993</xdr:rowOff>
    </xdr:from>
    <xdr:to>
      <xdr:col>6</xdr:col>
      <xdr:colOff>38100</xdr:colOff>
      <xdr:row>78</xdr:row>
      <xdr:rowOff>78143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69270</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63111" y="1344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111570</xdr:rowOff>
    </xdr:from>
    <xdr:to>
      <xdr:col>24</xdr:col>
      <xdr:colOff>114300</xdr:colOff>
      <xdr:row>78</xdr:row>
      <xdr:rowOff>41720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89997</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9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124980</xdr:rowOff>
    </xdr:from>
    <xdr:to>
      <xdr:col>20</xdr:col>
      <xdr:colOff>38100</xdr:colOff>
      <xdr:row>78</xdr:row>
      <xdr:rowOff>55130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2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71657</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310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124307</xdr:rowOff>
    </xdr:from>
    <xdr:to>
      <xdr:col>15</xdr:col>
      <xdr:colOff>101600</xdr:colOff>
      <xdr:row>78</xdr:row>
      <xdr:rowOff>54457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2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45584</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341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96989</xdr:rowOff>
    </xdr:from>
    <xdr:to>
      <xdr:col>10</xdr:col>
      <xdr:colOff>165100</xdr:colOff>
      <xdr:row>78</xdr:row>
      <xdr:rowOff>27139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9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43666</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3073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98640</xdr:rowOff>
    </xdr:from>
    <xdr:to>
      <xdr:col>6</xdr:col>
      <xdr:colOff>38100</xdr:colOff>
      <xdr:row>78</xdr:row>
      <xdr:rowOff>28790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0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45317</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307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103733</xdr:rowOff>
    </xdr:from>
    <xdr:to>
      <xdr:col>24</xdr:col>
      <xdr:colOff>62865</xdr:colOff>
      <xdr:row>98</xdr:row>
      <xdr:rowOff>57764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34233"/>
          <a:ext cx="1270" cy="1325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61591</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6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57764</xdr:rowOff>
    </xdr:from>
    <xdr:to>
      <xdr:col>24</xdr:col>
      <xdr:colOff>152400</xdr:colOff>
      <xdr:row>98</xdr:row>
      <xdr:rowOff>57764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5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50410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09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103733</xdr:rowOff>
    </xdr:from>
    <xdr:to>
      <xdr:col>24</xdr:col>
      <xdr:colOff>152400</xdr:colOff>
      <xdr:row>90</xdr:row>
      <xdr:rowOff>103733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34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67255</xdr:rowOff>
    </xdr:from>
    <xdr:to>
      <xdr:col>24</xdr:col>
      <xdr:colOff>63500</xdr:colOff>
      <xdr:row>97</xdr:row>
      <xdr:rowOff>109731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6697905"/>
          <a:ext cx="838200" cy="4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10355</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98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158928</xdr:rowOff>
    </xdr:from>
    <xdr:to>
      <xdr:col>24</xdr:col>
      <xdr:colOff>114300</xdr:colOff>
      <xdr:row>96</xdr:row>
      <xdr:rowOff>89078</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46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67255</xdr:rowOff>
    </xdr:from>
    <xdr:to>
      <xdr:col>19</xdr:col>
      <xdr:colOff>177800</xdr:colOff>
      <xdr:row>97</xdr:row>
      <xdr:rowOff>152600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697905"/>
          <a:ext cx="889000" cy="8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45825</xdr:rowOff>
    </xdr:from>
    <xdr:to>
      <xdr:col>20</xdr:col>
      <xdr:colOff>38100</xdr:colOff>
      <xdr:row>96</xdr:row>
      <xdr:rowOff>147425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163952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280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58122</xdr:rowOff>
    </xdr:from>
    <xdr:to>
      <xdr:col>15</xdr:col>
      <xdr:colOff>50800</xdr:colOff>
      <xdr:row>97</xdr:row>
      <xdr:rowOff>152600</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688772"/>
          <a:ext cx="889000" cy="9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105305</xdr:rowOff>
    </xdr:from>
    <xdr:to>
      <xdr:col>15</xdr:col>
      <xdr:colOff>101600</xdr:colOff>
      <xdr:row>97</xdr:row>
      <xdr:rowOff>35455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51982</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3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58122</xdr:rowOff>
    </xdr:from>
    <xdr:to>
      <xdr:col>10</xdr:col>
      <xdr:colOff>114300</xdr:colOff>
      <xdr:row>98</xdr:row>
      <xdr:rowOff>116274</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688772"/>
          <a:ext cx="889000" cy="22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161846</xdr:rowOff>
    </xdr:from>
    <xdr:to>
      <xdr:col>10</xdr:col>
      <xdr:colOff>165100</xdr:colOff>
      <xdr:row>96</xdr:row>
      <xdr:rowOff>91996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108523</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22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42973</xdr:rowOff>
    </xdr:from>
    <xdr:to>
      <xdr:col>6</xdr:col>
      <xdr:colOff>38100</xdr:colOff>
      <xdr:row>97</xdr:row>
      <xdr:rowOff>144573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161100</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44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58931</xdr:rowOff>
    </xdr:from>
    <xdr:to>
      <xdr:col>24</xdr:col>
      <xdr:colOff>114300</xdr:colOff>
      <xdr:row>97</xdr:row>
      <xdr:rowOff>160531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68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145308</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60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16455</xdr:rowOff>
    </xdr:from>
    <xdr:to>
      <xdr:col>20</xdr:col>
      <xdr:colOff>38100</xdr:colOff>
      <xdr:row>97</xdr:row>
      <xdr:rowOff>118055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64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109182</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73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101800</xdr:rowOff>
    </xdr:from>
    <xdr:to>
      <xdr:col>15</xdr:col>
      <xdr:colOff>101600</xdr:colOff>
      <xdr:row>98</xdr:row>
      <xdr:rowOff>31950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73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23077</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825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7322</xdr:rowOff>
    </xdr:from>
    <xdr:to>
      <xdr:col>10</xdr:col>
      <xdr:colOff>165100</xdr:colOff>
      <xdr:row>97</xdr:row>
      <xdr:rowOff>108922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63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100049</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73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65474</xdr:rowOff>
    </xdr:from>
    <xdr:to>
      <xdr:col>6</xdr:col>
      <xdr:colOff>38100</xdr:colOff>
      <xdr:row>98</xdr:row>
      <xdr:rowOff>167074</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6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158201</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96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137444</xdr:rowOff>
    </xdr:from>
    <xdr:to>
      <xdr:col>54</xdr:col>
      <xdr:colOff>189865</xdr:colOff>
      <xdr:row>37</xdr:row>
      <xdr:rowOff>117831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80944"/>
          <a:ext cx="1270" cy="1180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121658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117831</xdr:rowOff>
    </xdr:from>
    <xdr:to>
      <xdr:col>55</xdr:col>
      <xdr:colOff>88900</xdr:colOff>
      <xdr:row>37</xdr:row>
      <xdr:rowOff>117831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61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84121</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56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137444</xdr:rowOff>
    </xdr:from>
    <xdr:to>
      <xdr:col>55</xdr:col>
      <xdr:colOff>88900</xdr:colOff>
      <xdr:row>30</xdr:row>
      <xdr:rowOff>137444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80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43528</xdr:rowOff>
    </xdr:from>
    <xdr:to>
      <xdr:col>55</xdr:col>
      <xdr:colOff>0</xdr:colOff>
      <xdr:row>36</xdr:row>
      <xdr:rowOff>86775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15728"/>
          <a:ext cx="838200" cy="43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78702</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59080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55825</xdr:rowOff>
    </xdr:from>
    <xdr:to>
      <xdr:col>55</xdr:col>
      <xdr:colOff>50800</xdr:colOff>
      <xdr:row>35</xdr:row>
      <xdr:rowOff>157425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05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86775</xdr:rowOff>
    </xdr:from>
    <xdr:to>
      <xdr:col>50</xdr:col>
      <xdr:colOff>114300</xdr:colOff>
      <xdr:row>36</xdr:row>
      <xdr:rowOff>89465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258975"/>
          <a:ext cx="889000" cy="2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127183</xdr:rowOff>
    </xdr:from>
    <xdr:to>
      <xdr:col>50</xdr:col>
      <xdr:colOff>165100</xdr:colOff>
      <xdr:row>36</xdr:row>
      <xdr:rowOff>57333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12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73860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903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89465</xdr:rowOff>
    </xdr:from>
    <xdr:to>
      <xdr:col>45</xdr:col>
      <xdr:colOff>177800</xdr:colOff>
      <xdr:row>36</xdr:row>
      <xdr:rowOff>135955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261665"/>
          <a:ext cx="889000" cy="4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136232</xdr:rowOff>
    </xdr:from>
    <xdr:to>
      <xdr:col>46</xdr:col>
      <xdr:colOff>38100</xdr:colOff>
      <xdr:row>36</xdr:row>
      <xdr:rowOff>66382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136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82909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5912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82698</xdr:rowOff>
    </xdr:from>
    <xdr:to>
      <xdr:col>41</xdr:col>
      <xdr:colOff>50800</xdr:colOff>
      <xdr:row>36</xdr:row>
      <xdr:rowOff>135955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911998"/>
          <a:ext cx="889000" cy="396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2310</xdr:rowOff>
    </xdr:from>
    <xdr:to>
      <xdr:col>41</xdr:col>
      <xdr:colOff>101600</xdr:colOff>
      <xdr:row>36</xdr:row>
      <xdr:rowOff>103910</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120437</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949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122771</xdr:rowOff>
    </xdr:from>
    <xdr:to>
      <xdr:col>36</xdr:col>
      <xdr:colOff>165100</xdr:colOff>
      <xdr:row>34</xdr:row>
      <xdr:rowOff>52921</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69448</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555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164178</xdr:rowOff>
    </xdr:from>
    <xdr:to>
      <xdr:col>55</xdr:col>
      <xdr:colOff>50800</xdr:colOff>
      <xdr:row>36</xdr:row>
      <xdr:rowOff>94328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16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142605</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4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35975</xdr:rowOff>
    </xdr:from>
    <xdr:to>
      <xdr:col>50</xdr:col>
      <xdr:colOff>165100</xdr:colOff>
      <xdr:row>36</xdr:row>
      <xdr:rowOff>137575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20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128702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300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38665</xdr:rowOff>
    </xdr:from>
    <xdr:to>
      <xdr:col>46</xdr:col>
      <xdr:colOff>38100</xdr:colOff>
      <xdr:row>36</xdr:row>
      <xdr:rowOff>140265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1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131392</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303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85155</xdr:rowOff>
    </xdr:from>
    <xdr:to>
      <xdr:col>41</xdr:col>
      <xdr:colOff>101600</xdr:colOff>
      <xdr:row>37</xdr:row>
      <xdr:rowOff>15305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25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6432</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35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31898</xdr:rowOff>
    </xdr:from>
    <xdr:to>
      <xdr:col>36</xdr:col>
      <xdr:colOff>165100</xdr:colOff>
      <xdr:row>34</xdr:row>
      <xdr:rowOff>133498</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86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124625</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953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56753</xdr:rowOff>
    </xdr:from>
    <xdr:to>
      <xdr:col>54</xdr:col>
      <xdr:colOff>189865</xdr:colOff>
      <xdr:row>59</xdr:row>
      <xdr:rowOff>88834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00703"/>
          <a:ext cx="1270" cy="1403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92661</xdr:rowOff>
    </xdr:from>
    <xdr:ext cx="469744"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0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88834</xdr:rowOff>
    </xdr:from>
    <xdr:to>
      <xdr:col>55</xdr:col>
      <xdr:colOff>88900</xdr:colOff>
      <xdr:row>59</xdr:row>
      <xdr:rowOff>88834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3430</xdr:rowOff>
    </xdr:from>
    <xdr:ext cx="690189"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759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56753</xdr:rowOff>
    </xdr:from>
    <xdr:to>
      <xdr:col>55</xdr:col>
      <xdr:colOff>88900</xdr:colOff>
      <xdr:row>51</xdr:row>
      <xdr:rowOff>56753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00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24205</xdr:rowOff>
    </xdr:from>
    <xdr:to>
      <xdr:col>55</xdr:col>
      <xdr:colOff>0</xdr:colOff>
      <xdr:row>59</xdr:row>
      <xdr:rowOff>27936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10139755"/>
          <a:ext cx="838200" cy="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94435</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8670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71558</xdr:rowOff>
    </xdr:from>
    <xdr:to>
      <xdr:col>55</xdr:col>
      <xdr:colOff>50800</xdr:colOff>
      <xdr:row>59</xdr:row>
      <xdr:rowOff>1708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1001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24205</xdr:rowOff>
    </xdr:from>
    <xdr:to>
      <xdr:col>50</xdr:col>
      <xdr:colOff>114300</xdr:colOff>
      <xdr:row>59</xdr:row>
      <xdr:rowOff>37102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10139755"/>
          <a:ext cx="889000" cy="12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80282</xdr:rowOff>
    </xdr:from>
    <xdr:to>
      <xdr:col>50</xdr:col>
      <xdr:colOff>165100</xdr:colOff>
      <xdr:row>59</xdr:row>
      <xdr:rowOff>10432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1002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26959</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9799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28732</xdr:rowOff>
    </xdr:from>
    <xdr:to>
      <xdr:col>45</xdr:col>
      <xdr:colOff>177800</xdr:colOff>
      <xdr:row>59</xdr:row>
      <xdr:rowOff>37102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10144282"/>
          <a:ext cx="889000" cy="8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97996</xdr:rowOff>
    </xdr:from>
    <xdr:to>
      <xdr:col>46</xdr:col>
      <xdr:colOff>38100</xdr:colOff>
      <xdr:row>59</xdr:row>
      <xdr:rowOff>28146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1004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44673</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981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28732</xdr:rowOff>
    </xdr:from>
    <xdr:to>
      <xdr:col>41</xdr:col>
      <xdr:colOff>50800</xdr:colOff>
      <xdr:row>59</xdr:row>
      <xdr:rowOff>36046</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10144282"/>
          <a:ext cx="889000" cy="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86664</xdr:rowOff>
    </xdr:from>
    <xdr:to>
      <xdr:col>41</xdr:col>
      <xdr:colOff>101600</xdr:colOff>
      <xdr:row>59</xdr:row>
      <xdr:rowOff>16814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1003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33341</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980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81797</xdr:rowOff>
    </xdr:from>
    <xdr:to>
      <xdr:col>36</xdr:col>
      <xdr:colOff>165100</xdr:colOff>
      <xdr:row>59</xdr:row>
      <xdr:rowOff>11947</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1002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28474</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9801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148586</xdr:rowOff>
    </xdr:from>
    <xdr:to>
      <xdr:col>55</xdr:col>
      <xdr:colOff>50800</xdr:colOff>
      <xdr:row>59</xdr:row>
      <xdr:rowOff>78736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10092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63513</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1000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144855</xdr:rowOff>
    </xdr:from>
    <xdr:to>
      <xdr:col>50</xdr:col>
      <xdr:colOff>165100</xdr:colOff>
      <xdr:row>59</xdr:row>
      <xdr:rowOff>75005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08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66132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10181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157752</xdr:rowOff>
    </xdr:from>
    <xdr:to>
      <xdr:col>46</xdr:col>
      <xdr:colOff>38100</xdr:colOff>
      <xdr:row>59</xdr:row>
      <xdr:rowOff>87902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1010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79029</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10194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149382</xdr:rowOff>
    </xdr:from>
    <xdr:to>
      <xdr:col>41</xdr:col>
      <xdr:colOff>101600</xdr:colOff>
      <xdr:row>59</xdr:row>
      <xdr:rowOff>79532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1009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70659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1018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156696</xdr:rowOff>
    </xdr:from>
    <xdr:to>
      <xdr:col>36</xdr:col>
      <xdr:colOff>165100</xdr:colOff>
      <xdr:row>59</xdr:row>
      <xdr:rowOff>86846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1010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77973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19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145792</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318742"/>
          <a:ext cx="1270" cy="1194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92469</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93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145792</xdr:rowOff>
    </xdr:from>
    <xdr:to>
      <xdr:col>55</xdr:col>
      <xdr:colOff>88900</xdr:colOff>
      <xdr:row>71</xdr:row>
      <xdr:rowOff>145792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31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138114</xdr:rowOff>
    </xdr:from>
    <xdr:to>
      <xdr:col>55</xdr:col>
      <xdr:colOff>0</xdr:colOff>
      <xdr:row>78</xdr:row>
      <xdr:rowOff>138636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511214"/>
          <a:ext cx="838200" cy="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30256</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31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7379</xdr:rowOff>
    </xdr:from>
    <xdr:to>
      <xdr:col>55</xdr:col>
      <xdr:colOff>50800</xdr:colOff>
      <xdr:row>78</xdr:row>
      <xdr:rowOff>108979</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8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138401</xdr:rowOff>
    </xdr:from>
    <xdr:to>
      <xdr:col>50</xdr:col>
      <xdr:colOff>114300</xdr:colOff>
      <xdr:row>78</xdr:row>
      <xdr:rowOff>138636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511501"/>
          <a:ext cx="889000" cy="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11441</xdr:rowOff>
    </xdr:from>
    <xdr:to>
      <xdr:col>50</xdr:col>
      <xdr:colOff>165100</xdr:colOff>
      <xdr:row>78</xdr:row>
      <xdr:rowOff>113041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129568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137551</xdr:rowOff>
    </xdr:from>
    <xdr:to>
      <xdr:col>45</xdr:col>
      <xdr:colOff>177800</xdr:colOff>
      <xdr:row>78</xdr:row>
      <xdr:rowOff>138401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510651"/>
          <a:ext cx="889000" cy="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23854</xdr:rowOff>
    </xdr:from>
    <xdr:to>
      <xdr:col>46</xdr:col>
      <xdr:colOff>38100</xdr:colOff>
      <xdr:row>78</xdr:row>
      <xdr:rowOff>125454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141981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7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135190</xdr:rowOff>
    </xdr:from>
    <xdr:to>
      <xdr:col>41</xdr:col>
      <xdr:colOff>50800</xdr:colOff>
      <xdr:row>78</xdr:row>
      <xdr:rowOff>137551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508290"/>
          <a:ext cx="889000" cy="2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26202</xdr:rowOff>
    </xdr:from>
    <xdr:to>
      <xdr:col>41</xdr:col>
      <xdr:colOff>101600</xdr:colOff>
      <xdr:row>78</xdr:row>
      <xdr:rowOff>127802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144329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17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6922</xdr:rowOff>
    </xdr:from>
    <xdr:to>
      <xdr:col>36</xdr:col>
      <xdr:colOff>165100</xdr:colOff>
      <xdr:row>78</xdr:row>
      <xdr:rowOff>108522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125049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15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87314</xdr:rowOff>
    </xdr:from>
    <xdr:to>
      <xdr:col>55</xdr:col>
      <xdr:colOff>50800</xdr:colOff>
      <xdr:row>79</xdr:row>
      <xdr:rowOff>17464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6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2241</xdr:rowOff>
    </xdr:from>
    <xdr:ext cx="378565"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75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87836</xdr:rowOff>
    </xdr:from>
    <xdr:to>
      <xdr:col>50</xdr:col>
      <xdr:colOff>165100</xdr:colOff>
      <xdr:row>79</xdr:row>
      <xdr:rowOff>17986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6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9113</xdr:rowOff>
    </xdr:from>
    <xdr:ext cx="378565"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50017" y="135536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87601</xdr:rowOff>
    </xdr:from>
    <xdr:to>
      <xdr:col>46</xdr:col>
      <xdr:colOff>38100</xdr:colOff>
      <xdr:row>79</xdr:row>
      <xdr:rowOff>17751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6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8878</xdr:rowOff>
    </xdr:from>
    <xdr:ext cx="378565"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61017" y="135534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86751</xdr:rowOff>
    </xdr:from>
    <xdr:to>
      <xdr:col>41</xdr:col>
      <xdr:colOff>101600</xdr:colOff>
      <xdr:row>79</xdr:row>
      <xdr:rowOff>16901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5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8028</xdr:rowOff>
    </xdr:from>
    <xdr:ext cx="378565"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72017" y="13552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84390</xdr:rowOff>
    </xdr:from>
    <xdr:to>
      <xdr:col>36</xdr:col>
      <xdr:colOff>165100</xdr:colOff>
      <xdr:row>79</xdr:row>
      <xdr:rowOff>14540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45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5667</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550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99316</xdr:rowOff>
    </xdr:from>
    <xdr:to>
      <xdr:col>54</xdr:col>
      <xdr:colOff>189865</xdr:colOff>
      <xdr:row>99</xdr:row>
      <xdr:rowOff>28549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529816"/>
          <a:ext cx="1270" cy="1472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32376</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0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28549</xdr:rowOff>
    </xdr:from>
    <xdr:to>
      <xdr:col>55</xdr:col>
      <xdr:colOff>88900</xdr:colOff>
      <xdr:row>99</xdr:row>
      <xdr:rowOff>28549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02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45993</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99316</xdr:rowOff>
    </xdr:from>
    <xdr:to>
      <xdr:col>55</xdr:col>
      <xdr:colOff>88900</xdr:colOff>
      <xdr:row>90</xdr:row>
      <xdr:rowOff>99316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529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94000</xdr:rowOff>
    </xdr:from>
    <xdr:to>
      <xdr:col>55</xdr:col>
      <xdr:colOff>0</xdr:colOff>
      <xdr:row>98</xdr:row>
      <xdr:rowOff>105935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896100"/>
          <a:ext cx="838200" cy="1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26357</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657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3480</xdr:rowOff>
    </xdr:from>
    <xdr:to>
      <xdr:col>55</xdr:col>
      <xdr:colOff>50800</xdr:colOff>
      <xdr:row>98</xdr:row>
      <xdr:rowOff>105080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80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94000</xdr:rowOff>
    </xdr:from>
    <xdr:to>
      <xdr:col>50</xdr:col>
      <xdr:colOff>114300</xdr:colOff>
      <xdr:row>98</xdr:row>
      <xdr:rowOff>112974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896100"/>
          <a:ext cx="8890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12032</xdr:rowOff>
    </xdr:from>
    <xdr:to>
      <xdr:col>50</xdr:col>
      <xdr:colOff>165100</xdr:colOff>
      <xdr:row>98</xdr:row>
      <xdr:rowOff>113632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81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130159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8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97689</xdr:rowOff>
    </xdr:from>
    <xdr:to>
      <xdr:col>45</xdr:col>
      <xdr:colOff>177800</xdr:colOff>
      <xdr:row>98</xdr:row>
      <xdr:rowOff>112974</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899789"/>
          <a:ext cx="889000" cy="15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29496</xdr:rowOff>
    </xdr:from>
    <xdr:to>
      <xdr:col>46</xdr:col>
      <xdr:colOff>38100</xdr:colOff>
      <xdr:row>98</xdr:row>
      <xdr:rowOff>131096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3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147623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60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97689</xdr:rowOff>
    </xdr:from>
    <xdr:to>
      <xdr:col>41</xdr:col>
      <xdr:colOff>50800</xdr:colOff>
      <xdr:row>98</xdr:row>
      <xdr:rowOff>112376</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899789"/>
          <a:ext cx="889000" cy="1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15232</xdr:rowOff>
    </xdr:from>
    <xdr:to>
      <xdr:col>41</xdr:col>
      <xdr:colOff>101600</xdr:colOff>
      <xdr:row>98</xdr:row>
      <xdr:rowOff>116832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1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133359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59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30418</xdr:rowOff>
    </xdr:from>
    <xdr:to>
      <xdr:col>36</xdr:col>
      <xdr:colOff>165100</xdr:colOff>
      <xdr:row>98</xdr:row>
      <xdr:rowOff>132018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3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148545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60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55135</xdr:rowOff>
    </xdr:from>
    <xdr:to>
      <xdr:col>55</xdr:col>
      <xdr:colOff>50800</xdr:colOff>
      <xdr:row>98</xdr:row>
      <xdr:rowOff>156735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85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153358</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78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43200</xdr:rowOff>
    </xdr:from>
    <xdr:to>
      <xdr:col>50</xdr:col>
      <xdr:colOff>165100</xdr:colOff>
      <xdr:row>98</xdr:row>
      <xdr:rowOff>144800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135927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93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62174</xdr:rowOff>
    </xdr:from>
    <xdr:to>
      <xdr:col>46</xdr:col>
      <xdr:colOff>38100</xdr:colOff>
      <xdr:row>98</xdr:row>
      <xdr:rowOff>163774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86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154901</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95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46889</xdr:rowOff>
    </xdr:from>
    <xdr:to>
      <xdr:col>41</xdr:col>
      <xdr:colOff>101600</xdr:colOff>
      <xdr:row>98</xdr:row>
      <xdr:rowOff>148489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84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139616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94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61576</xdr:rowOff>
    </xdr:from>
    <xdr:to>
      <xdr:col>36</xdr:col>
      <xdr:colOff>165100</xdr:colOff>
      <xdr:row>98</xdr:row>
      <xdr:rowOff>163176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86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154303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956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3189</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46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121316</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21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3189</xdr:rowOff>
    </xdr:from>
    <xdr:to>
      <xdr:col>86</xdr:col>
      <xdr:colOff>25400</xdr:colOff>
      <xdr:row>30</xdr:row>
      <xdr:rowOff>3189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46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81782</xdr:rowOff>
    </xdr:from>
    <xdr:to>
      <xdr:col>85</xdr:col>
      <xdr:colOff>127000</xdr:colOff>
      <xdr:row>38</xdr:row>
      <xdr:rowOff>125709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596882"/>
          <a:ext cx="838200" cy="4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171304</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43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148427</xdr:rowOff>
    </xdr:from>
    <xdr:to>
      <xdr:col>85</xdr:col>
      <xdr:colOff>177800</xdr:colOff>
      <xdr:row>38</xdr:row>
      <xdr:rowOff>78577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49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46065</xdr:rowOff>
    </xdr:from>
    <xdr:to>
      <xdr:col>81</xdr:col>
      <xdr:colOff>50800</xdr:colOff>
      <xdr:row>38</xdr:row>
      <xdr:rowOff>81782</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561165"/>
          <a:ext cx="889000" cy="3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119688</xdr:rowOff>
    </xdr:from>
    <xdr:to>
      <xdr:col>81</xdr:col>
      <xdr:colOff>101600</xdr:colOff>
      <xdr:row>38</xdr:row>
      <xdr:rowOff>49837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4633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66365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23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166190</xdr:rowOff>
    </xdr:from>
    <xdr:to>
      <xdr:col>76</xdr:col>
      <xdr:colOff>114300</xdr:colOff>
      <xdr:row>38</xdr:row>
      <xdr:rowOff>46065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509840"/>
          <a:ext cx="889000" cy="5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132032</xdr:rowOff>
    </xdr:from>
    <xdr:to>
      <xdr:col>76</xdr:col>
      <xdr:colOff>165100</xdr:colOff>
      <xdr:row>38</xdr:row>
      <xdr:rowOff>62182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47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78709</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25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52073</xdr:rowOff>
    </xdr:from>
    <xdr:to>
      <xdr:col>71</xdr:col>
      <xdr:colOff>177800</xdr:colOff>
      <xdr:row>37</xdr:row>
      <xdr:rowOff>166190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395723"/>
          <a:ext cx="889000" cy="11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160150</xdr:rowOff>
    </xdr:from>
    <xdr:to>
      <xdr:col>72</xdr:col>
      <xdr:colOff>38100</xdr:colOff>
      <xdr:row>38</xdr:row>
      <xdr:rowOff>90300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81427</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59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165774</xdr:rowOff>
    </xdr:from>
    <xdr:to>
      <xdr:col>67</xdr:col>
      <xdr:colOff>101600</xdr:colOff>
      <xdr:row>38</xdr:row>
      <xdr:rowOff>95924</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0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87051</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60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74909</xdr:rowOff>
    </xdr:from>
    <xdr:to>
      <xdr:col>85</xdr:col>
      <xdr:colOff>177800</xdr:colOff>
      <xdr:row>39</xdr:row>
      <xdr:rowOff>5059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59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161286</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04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30982</xdr:rowOff>
    </xdr:from>
    <xdr:to>
      <xdr:col>81</xdr:col>
      <xdr:colOff>101600</xdr:colOff>
      <xdr:row>38</xdr:row>
      <xdr:rowOff>132582</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54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123709</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638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166715</xdr:rowOff>
    </xdr:from>
    <xdr:to>
      <xdr:col>76</xdr:col>
      <xdr:colOff>165100</xdr:colOff>
      <xdr:row>38</xdr:row>
      <xdr:rowOff>96865</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510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87992</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25111" y="660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115390</xdr:rowOff>
    </xdr:from>
    <xdr:to>
      <xdr:col>72</xdr:col>
      <xdr:colOff>38100</xdr:colOff>
      <xdr:row>38</xdr:row>
      <xdr:rowOff>45540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45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62067</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36111" y="6234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1273</xdr:rowOff>
    </xdr:from>
    <xdr:to>
      <xdr:col>67</xdr:col>
      <xdr:colOff>101600</xdr:colOff>
      <xdr:row>37</xdr:row>
      <xdr:rowOff>102873</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34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119400</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47111" y="612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113257</xdr:rowOff>
    </xdr:from>
    <xdr:to>
      <xdr:col>85</xdr:col>
      <xdr:colOff>126364</xdr:colOff>
      <xdr:row>78</xdr:row>
      <xdr:rowOff>14639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114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18466</xdr:rowOff>
    </xdr:from>
    <xdr:ext cx="469744"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391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14639</xdr:rowOff>
    </xdr:from>
    <xdr:to>
      <xdr:col>86</xdr:col>
      <xdr:colOff>25400</xdr:colOff>
      <xdr:row>78</xdr:row>
      <xdr:rowOff>14639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387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59934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8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113257</xdr:rowOff>
    </xdr:from>
    <xdr:to>
      <xdr:col>86</xdr:col>
      <xdr:colOff>25400</xdr:colOff>
      <xdr:row>70</xdr:row>
      <xdr:rowOff>113257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11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107096</xdr:rowOff>
    </xdr:from>
    <xdr:to>
      <xdr:col>85</xdr:col>
      <xdr:colOff>127000</xdr:colOff>
      <xdr:row>76</xdr:row>
      <xdr:rowOff>131356</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137296"/>
          <a:ext cx="838200" cy="24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21360</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708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169933</xdr:rowOff>
    </xdr:from>
    <xdr:to>
      <xdr:col>85</xdr:col>
      <xdr:colOff>177800</xdr:colOff>
      <xdr:row>75</xdr:row>
      <xdr:rowOff>100083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285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131356</xdr:rowOff>
    </xdr:from>
    <xdr:to>
      <xdr:col>81</xdr:col>
      <xdr:colOff>50800</xdr:colOff>
      <xdr:row>76</xdr:row>
      <xdr:rowOff>153645</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161556"/>
          <a:ext cx="889000" cy="2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2706</xdr:rowOff>
    </xdr:from>
    <xdr:to>
      <xdr:col>81</xdr:col>
      <xdr:colOff>101600</xdr:colOff>
      <xdr:row>75</xdr:row>
      <xdr:rowOff>104306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286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120833</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263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153645</xdr:rowOff>
    </xdr:from>
    <xdr:to>
      <xdr:col>76</xdr:col>
      <xdr:colOff>114300</xdr:colOff>
      <xdr:row>76</xdr:row>
      <xdr:rowOff>158874</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183845"/>
          <a:ext cx="889000" cy="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169847</xdr:rowOff>
    </xdr:from>
    <xdr:to>
      <xdr:col>76</xdr:col>
      <xdr:colOff>165100</xdr:colOff>
      <xdr:row>75</xdr:row>
      <xdr:rowOff>99997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285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116524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263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158874</xdr:rowOff>
    </xdr:from>
    <xdr:to>
      <xdr:col>71</xdr:col>
      <xdr:colOff>177800</xdr:colOff>
      <xdr:row>77</xdr:row>
      <xdr:rowOff>13508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189074"/>
          <a:ext cx="889000" cy="26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21349</xdr:rowOff>
    </xdr:from>
    <xdr:to>
      <xdr:col>72</xdr:col>
      <xdr:colOff>38100</xdr:colOff>
      <xdr:row>75</xdr:row>
      <xdr:rowOff>122949</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2880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139476</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265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48684</xdr:rowOff>
    </xdr:from>
    <xdr:to>
      <xdr:col>67</xdr:col>
      <xdr:colOff>101600</xdr:colOff>
      <xdr:row>75</xdr:row>
      <xdr:rowOff>150284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166811</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268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56296</xdr:rowOff>
    </xdr:from>
    <xdr:to>
      <xdr:col>85</xdr:col>
      <xdr:colOff>177800</xdr:colOff>
      <xdr:row>76</xdr:row>
      <xdr:rowOff>157896</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08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34723</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06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80556</xdr:rowOff>
    </xdr:from>
    <xdr:to>
      <xdr:col>81</xdr:col>
      <xdr:colOff>101600</xdr:colOff>
      <xdr:row>77</xdr:row>
      <xdr:rowOff>10706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11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1833</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20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102845</xdr:rowOff>
    </xdr:from>
    <xdr:to>
      <xdr:col>76</xdr:col>
      <xdr:colOff>165100</xdr:colOff>
      <xdr:row>77</xdr:row>
      <xdr:rowOff>32995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13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24122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22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108074</xdr:rowOff>
    </xdr:from>
    <xdr:to>
      <xdr:col>72</xdr:col>
      <xdr:colOff>38100</xdr:colOff>
      <xdr:row>77</xdr:row>
      <xdr:rowOff>38224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13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29351</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23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134158</xdr:rowOff>
    </xdr:from>
    <xdr:to>
      <xdr:col>67</xdr:col>
      <xdr:colOff>101600</xdr:colOff>
      <xdr:row>77</xdr:row>
      <xdr:rowOff>64308</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164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55435</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257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89964</xdr:rowOff>
    </xdr:from>
    <xdr:to>
      <xdr:col>85</xdr:col>
      <xdr:colOff>126364</xdr:colOff>
      <xdr:row>99</xdr:row>
      <xdr:rowOff>97030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20464"/>
          <a:ext cx="1269" cy="1550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100857</xdr:rowOff>
    </xdr:from>
    <xdr:ext cx="469744"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7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97030</xdr:rowOff>
    </xdr:from>
    <xdr:to>
      <xdr:col>86</xdr:col>
      <xdr:colOff>25400</xdr:colOff>
      <xdr:row>99</xdr:row>
      <xdr:rowOff>97030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7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36641</xdr:rowOff>
    </xdr:from>
    <xdr:ext cx="690189"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956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89964</xdr:rowOff>
    </xdr:from>
    <xdr:to>
      <xdr:col>86</xdr:col>
      <xdr:colOff>25400</xdr:colOff>
      <xdr:row>90</xdr:row>
      <xdr:rowOff>89964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20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89322</xdr:rowOff>
    </xdr:from>
    <xdr:to>
      <xdr:col>85</xdr:col>
      <xdr:colOff>127000</xdr:colOff>
      <xdr:row>99</xdr:row>
      <xdr:rowOff>92650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7062872"/>
          <a:ext cx="838200" cy="3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162575</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93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139698</xdr:rowOff>
    </xdr:from>
    <xdr:to>
      <xdr:col>85</xdr:col>
      <xdr:colOff>177800</xdr:colOff>
      <xdr:row>99</xdr:row>
      <xdr:rowOff>69848</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941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74572</xdr:rowOff>
    </xdr:from>
    <xdr:to>
      <xdr:col>81</xdr:col>
      <xdr:colOff>50800</xdr:colOff>
      <xdr:row>99</xdr:row>
      <xdr:rowOff>92650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592300" y="17048122"/>
          <a:ext cx="889000" cy="1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149273</xdr:rowOff>
    </xdr:from>
    <xdr:to>
      <xdr:col>81</xdr:col>
      <xdr:colOff>101600</xdr:colOff>
      <xdr:row>99</xdr:row>
      <xdr:rowOff>79423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95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95950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72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32401</xdr:rowOff>
    </xdr:from>
    <xdr:to>
      <xdr:col>76</xdr:col>
      <xdr:colOff>114300</xdr:colOff>
      <xdr:row>99</xdr:row>
      <xdr:rowOff>74572</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7005951"/>
          <a:ext cx="889000" cy="42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152371</xdr:rowOff>
    </xdr:from>
    <xdr:to>
      <xdr:col>76</xdr:col>
      <xdr:colOff>165100</xdr:colOff>
      <xdr:row>99</xdr:row>
      <xdr:rowOff>82521</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95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99048</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72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32401</xdr:rowOff>
    </xdr:from>
    <xdr:to>
      <xdr:col>71</xdr:col>
      <xdr:colOff>177800</xdr:colOff>
      <xdr:row>99</xdr:row>
      <xdr:rowOff>92929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7005951"/>
          <a:ext cx="889000" cy="6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138556</xdr:rowOff>
    </xdr:from>
    <xdr:to>
      <xdr:col>72</xdr:col>
      <xdr:colOff>38100</xdr:colOff>
      <xdr:row>99</xdr:row>
      <xdr:rowOff>68706</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9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85233</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71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169525</xdr:rowOff>
    </xdr:from>
    <xdr:to>
      <xdr:col>67</xdr:col>
      <xdr:colOff>101600</xdr:colOff>
      <xdr:row>99</xdr:row>
      <xdr:rowOff>99675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7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116202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74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38522</xdr:rowOff>
    </xdr:from>
    <xdr:to>
      <xdr:col>85</xdr:col>
      <xdr:colOff>177800</xdr:colOff>
      <xdr:row>99</xdr:row>
      <xdr:rowOff>140122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701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124899</xdr:rowOff>
    </xdr:from>
    <xdr:ext cx="469744"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92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41850</xdr:rowOff>
    </xdr:from>
    <xdr:to>
      <xdr:col>81</xdr:col>
      <xdr:colOff>101600</xdr:colOff>
      <xdr:row>99</xdr:row>
      <xdr:rowOff>143450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701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134577</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46428" y="1710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23772</xdr:rowOff>
    </xdr:from>
    <xdr:to>
      <xdr:col>76</xdr:col>
      <xdr:colOff>165100</xdr:colOff>
      <xdr:row>99</xdr:row>
      <xdr:rowOff>125372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9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116499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9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153051</xdr:rowOff>
    </xdr:from>
    <xdr:to>
      <xdr:col>72</xdr:col>
      <xdr:colOff>38100</xdr:colOff>
      <xdr:row>99</xdr:row>
      <xdr:rowOff>83201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5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74328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4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42129</xdr:rowOff>
    </xdr:from>
    <xdr:to>
      <xdr:col>67</xdr:col>
      <xdr:colOff>101600</xdr:colOff>
      <xdr:row>99</xdr:row>
      <xdr:rowOff>143729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701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134856</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7108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89996</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233496"/>
          <a:ext cx="1269" cy="1551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36673</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00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89996</xdr:rowOff>
    </xdr:from>
    <xdr:to>
      <xdr:col>116</xdr:col>
      <xdr:colOff>152400</xdr:colOff>
      <xdr:row>30</xdr:row>
      <xdr:rowOff>89996</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23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133772</xdr:rowOff>
    </xdr:from>
    <xdr:to>
      <xdr:col>116</xdr:col>
      <xdr:colOff>63500</xdr:colOff>
      <xdr:row>38</xdr:row>
      <xdr:rowOff>163948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648872"/>
          <a:ext cx="838200" cy="30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106793</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621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128366</xdr:rowOff>
    </xdr:from>
    <xdr:to>
      <xdr:col>116</xdr:col>
      <xdr:colOff>114300</xdr:colOff>
      <xdr:row>39</xdr:row>
      <xdr:rowOff>58516</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4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163948</xdr:rowOff>
    </xdr:from>
    <xdr:to>
      <xdr:col>111</xdr:col>
      <xdr:colOff>177800</xdr:colOff>
      <xdr:row>38</xdr:row>
      <xdr:rowOff>168601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679048"/>
          <a:ext cx="889000" cy="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141412</xdr:rowOff>
    </xdr:from>
    <xdr:to>
      <xdr:col>112</xdr:col>
      <xdr:colOff>38100</xdr:colOff>
      <xdr:row>39</xdr:row>
      <xdr:rowOff>71562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6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62689</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74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140696</xdr:rowOff>
    </xdr:from>
    <xdr:to>
      <xdr:col>107</xdr:col>
      <xdr:colOff>50800</xdr:colOff>
      <xdr:row>38</xdr:row>
      <xdr:rowOff>168601</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655796"/>
          <a:ext cx="889000" cy="2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153806</xdr:rowOff>
    </xdr:from>
    <xdr:to>
      <xdr:col>107</xdr:col>
      <xdr:colOff>101600</xdr:colOff>
      <xdr:row>39</xdr:row>
      <xdr:rowOff>83956</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6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75083</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761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140696</xdr:rowOff>
    </xdr:from>
    <xdr:to>
      <xdr:col>102</xdr:col>
      <xdr:colOff>114300</xdr:colOff>
      <xdr:row>38</xdr:row>
      <xdr:rowOff>147782</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6655796"/>
          <a:ext cx="8890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155896</xdr:rowOff>
    </xdr:from>
    <xdr:to>
      <xdr:col>102</xdr:col>
      <xdr:colOff>165100</xdr:colOff>
      <xdr:row>39</xdr:row>
      <xdr:rowOff>86046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7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77173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76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2228</xdr:rowOff>
    </xdr:from>
    <xdr:to>
      <xdr:col>98</xdr:col>
      <xdr:colOff>38100</xdr:colOff>
      <xdr:row>39</xdr:row>
      <xdr:rowOff>103828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8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94955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78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82972</xdr:rowOff>
    </xdr:from>
    <xdr:to>
      <xdr:col>116</xdr:col>
      <xdr:colOff>114300</xdr:colOff>
      <xdr:row>39</xdr:row>
      <xdr:rowOff>13122</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59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105850</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449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113148</xdr:rowOff>
    </xdr:from>
    <xdr:to>
      <xdr:col>112</xdr:col>
      <xdr:colOff>38100</xdr:colOff>
      <xdr:row>39</xdr:row>
      <xdr:rowOff>43298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2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59825</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40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117801</xdr:rowOff>
    </xdr:from>
    <xdr:to>
      <xdr:col>107</xdr:col>
      <xdr:colOff>101600</xdr:colOff>
      <xdr:row>39</xdr:row>
      <xdr:rowOff>47951</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3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64479</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408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89896</xdr:rowOff>
    </xdr:from>
    <xdr:to>
      <xdr:col>102</xdr:col>
      <xdr:colOff>165100</xdr:colOff>
      <xdr:row>39</xdr:row>
      <xdr:rowOff>20046</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0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36573</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380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96982</xdr:rowOff>
    </xdr:from>
    <xdr:to>
      <xdr:col>98</xdr:col>
      <xdr:colOff>38100</xdr:colOff>
      <xdr:row>39</xdr:row>
      <xdr:rowOff>27132</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1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43659</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387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9607</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53557"/>
          <a:ext cx="1269" cy="1406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127734</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2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9607</xdr:rowOff>
    </xdr:from>
    <xdr:to>
      <xdr:col>116</xdr:col>
      <xdr:colOff>152400</xdr:colOff>
      <xdr:row>51</xdr:row>
      <xdr:rowOff>9607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53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167780</xdr:rowOff>
    </xdr:from>
    <xdr:to>
      <xdr:col>116</xdr:col>
      <xdr:colOff>63500</xdr:colOff>
      <xdr:row>58</xdr:row>
      <xdr:rowOff>168961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11880"/>
          <a:ext cx="8382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129817</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2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106940</xdr:rowOff>
    </xdr:from>
    <xdr:to>
      <xdr:col>116</xdr:col>
      <xdr:colOff>114300</xdr:colOff>
      <xdr:row>59</xdr:row>
      <xdr:rowOff>37090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168961</xdr:rowOff>
    </xdr:from>
    <xdr:to>
      <xdr:col>111</xdr:col>
      <xdr:colOff>177800</xdr:colOff>
      <xdr:row>58</xdr:row>
      <xdr:rowOff>169914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113061"/>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110312</xdr:rowOff>
    </xdr:from>
    <xdr:to>
      <xdr:col>112</xdr:col>
      <xdr:colOff>38100</xdr:colOff>
      <xdr:row>59</xdr:row>
      <xdr:rowOff>40462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56989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29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169914</xdr:rowOff>
    </xdr:from>
    <xdr:to>
      <xdr:col>107</xdr:col>
      <xdr:colOff>50800</xdr:colOff>
      <xdr:row>58</xdr:row>
      <xdr:rowOff>170714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14014"/>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110560</xdr:rowOff>
    </xdr:from>
    <xdr:to>
      <xdr:col>107</xdr:col>
      <xdr:colOff>101600</xdr:colOff>
      <xdr:row>59</xdr:row>
      <xdr:rowOff>40710</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57237</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170714</xdr:rowOff>
    </xdr:from>
    <xdr:to>
      <xdr:col>102</xdr:col>
      <xdr:colOff>114300</xdr:colOff>
      <xdr:row>59</xdr:row>
      <xdr:rowOff>121</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14814"/>
          <a:ext cx="8890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108750</xdr:rowOff>
    </xdr:from>
    <xdr:to>
      <xdr:col>102</xdr:col>
      <xdr:colOff>165100</xdr:colOff>
      <xdr:row>59</xdr:row>
      <xdr:rowOff>38900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55427</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2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103816</xdr:rowOff>
    </xdr:from>
    <xdr:to>
      <xdr:col>98</xdr:col>
      <xdr:colOff>38100</xdr:colOff>
      <xdr:row>59</xdr:row>
      <xdr:rowOff>33966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50493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116980</xdr:rowOff>
    </xdr:from>
    <xdr:to>
      <xdr:col>116</xdr:col>
      <xdr:colOff>114300</xdr:colOff>
      <xdr:row>59</xdr:row>
      <xdr:rowOff>47130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6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85368</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118161</xdr:rowOff>
    </xdr:from>
    <xdr:to>
      <xdr:col>112</xdr:col>
      <xdr:colOff>38100</xdr:colOff>
      <xdr:row>59</xdr:row>
      <xdr:rowOff>48311</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6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39438</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1015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119114</xdr:rowOff>
    </xdr:from>
    <xdr:to>
      <xdr:col>107</xdr:col>
      <xdr:colOff>101600</xdr:colOff>
      <xdr:row>59</xdr:row>
      <xdr:rowOff>49264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6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40391</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1015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119914</xdr:rowOff>
    </xdr:from>
    <xdr:to>
      <xdr:col>102</xdr:col>
      <xdr:colOff>165100</xdr:colOff>
      <xdr:row>59</xdr:row>
      <xdr:rowOff>50064</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6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41191</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1015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120771</xdr:rowOff>
    </xdr:from>
    <xdr:to>
      <xdr:col>98</xdr:col>
      <xdr:colOff>38100</xdr:colOff>
      <xdr:row>59</xdr:row>
      <xdr:rowOff>50921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6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42048</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5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123910</xdr:rowOff>
    </xdr:from>
    <xdr:to>
      <xdr:col>116</xdr:col>
      <xdr:colOff>62864</xdr:colOff>
      <xdr:row>79</xdr:row>
      <xdr:rowOff>102634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25410"/>
          <a:ext cx="1269" cy="1521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106461</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65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102634</xdr:rowOff>
    </xdr:from>
    <xdr:to>
      <xdr:col>116</xdr:col>
      <xdr:colOff>152400</xdr:colOff>
      <xdr:row>79</xdr:row>
      <xdr:rowOff>102634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64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70587</xdr:rowOff>
    </xdr:from>
    <xdr:ext cx="599010"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0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123910</xdr:rowOff>
    </xdr:from>
    <xdr:to>
      <xdr:col>116</xdr:col>
      <xdr:colOff>152400</xdr:colOff>
      <xdr:row>70</xdr:row>
      <xdr:rowOff>123910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25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47085</xdr:rowOff>
    </xdr:from>
    <xdr:to>
      <xdr:col>116</xdr:col>
      <xdr:colOff>63500</xdr:colOff>
      <xdr:row>76</xdr:row>
      <xdr:rowOff>78663</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1323300" y="12562935"/>
          <a:ext cx="838200" cy="545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148353</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835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125476</xdr:rowOff>
    </xdr:from>
    <xdr:to>
      <xdr:col>116</xdr:col>
      <xdr:colOff>114300</xdr:colOff>
      <xdr:row>76</xdr:row>
      <xdr:rowOff>55626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98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47085</xdr:rowOff>
    </xdr:from>
    <xdr:to>
      <xdr:col>111</xdr:col>
      <xdr:colOff>177800</xdr:colOff>
      <xdr:row>74</xdr:row>
      <xdr:rowOff>131356</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562935"/>
          <a:ext cx="889000" cy="25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67934</xdr:rowOff>
    </xdr:from>
    <xdr:to>
      <xdr:col>112</xdr:col>
      <xdr:colOff>38100</xdr:colOff>
      <xdr:row>74</xdr:row>
      <xdr:rowOff>169534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5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160661</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847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131356</xdr:rowOff>
    </xdr:from>
    <xdr:to>
      <xdr:col>107</xdr:col>
      <xdr:colOff>50800</xdr:colOff>
      <xdr:row>75</xdr:row>
      <xdr:rowOff>31507</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818656"/>
          <a:ext cx="889000" cy="7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39849</xdr:rowOff>
    </xdr:from>
    <xdr:to>
      <xdr:col>107</xdr:col>
      <xdr:colOff>101600</xdr:colOff>
      <xdr:row>74</xdr:row>
      <xdr:rowOff>141449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727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157976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50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31507</xdr:rowOff>
    </xdr:from>
    <xdr:to>
      <xdr:col>102</xdr:col>
      <xdr:colOff>114300</xdr:colOff>
      <xdr:row>75</xdr:row>
      <xdr:rowOff>67152</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890257"/>
          <a:ext cx="889000" cy="35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90190</xdr:rowOff>
    </xdr:from>
    <xdr:to>
      <xdr:col>102</xdr:col>
      <xdr:colOff>165100</xdr:colOff>
      <xdr:row>75</xdr:row>
      <xdr:rowOff>20340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77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36867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55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81079</xdr:rowOff>
    </xdr:from>
    <xdr:to>
      <xdr:col>98</xdr:col>
      <xdr:colOff>38100</xdr:colOff>
      <xdr:row>75</xdr:row>
      <xdr:rowOff>11229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768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27756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54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27863</xdr:rowOff>
    </xdr:from>
    <xdr:to>
      <xdr:col>116</xdr:col>
      <xdr:colOff>114300</xdr:colOff>
      <xdr:row>76</xdr:row>
      <xdr:rowOff>129463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058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6290</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303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167735</xdr:rowOff>
    </xdr:from>
    <xdr:to>
      <xdr:col>112</xdr:col>
      <xdr:colOff>38100</xdr:colOff>
      <xdr:row>73</xdr:row>
      <xdr:rowOff>97885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51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114412</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287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80556</xdr:rowOff>
    </xdr:from>
    <xdr:to>
      <xdr:col>107</xdr:col>
      <xdr:colOff>101600</xdr:colOff>
      <xdr:row>75</xdr:row>
      <xdr:rowOff>10706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7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1833</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860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152157</xdr:rowOff>
    </xdr:from>
    <xdr:to>
      <xdr:col>102</xdr:col>
      <xdr:colOff>165100</xdr:colOff>
      <xdr:row>75</xdr:row>
      <xdr:rowOff>82307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83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73434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93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16352</xdr:rowOff>
    </xdr:from>
    <xdr:to>
      <xdr:col>98</xdr:col>
      <xdr:colOff>38100</xdr:colOff>
      <xdr:row>75</xdr:row>
      <xdr:rowOff>117952</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87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109079</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96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従来より大規模建設事業及び地方債の発行抑制を図ってきたことにより公債費、普通建設事業費については低い水準であるが、各施設の老朽化による維持補修工事を行っていかなければならないことから、急激的なコスト上昇とならないよう計画的な整備に努めたい。</a:t>
          </a:r>
          <a:endParaRPr lang="ja-JP" altLang="ja-JP" sz="1400">
            <a:effectLst/>
          </a:endParaRPr>
        </a:p>
        <a:p>
          <a:r>
            <a:rPr kumimoji="1" lang="ja-JP" altLang="ja-JP" sz="1100">
              <a:solidFill>
                <a:schemeClr val="dk1"/>
              </a:solidFill>
              <a:effectLst/>
              <a:latin typeface="+mn-lt"/>
              <a:ea typeface="+mn-ea"/>
              <a:cs typeface="+mn-cs"/>
            </a:rPr>
            <a:t>　維持補修費については、除雪経費が含まれていることから降雪量が増減の要因となっているほか、災害復旧費についても災害の大小はあるが豪雨被害等が発生しており、毎年度の計上となっている。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補助費、繰出金では</a:t>
          </a:r>
          <a:r>
            <a:rPr kumimoji="1" lang="ja-JP" altLang="ja-JP" sz="1100">
              <a:solidFill>
                <a:schemeClr val="dk1"/>
              </a:solidFill>
              <a:effectLst/>
              <a:latin typeface="+mn-lt"/>
              <a:ea typeface="+mn-ea"/>
              <a:cs typeface="+mn-cs"/>
            </a:rPr>
            <a:t>下水道事業会計において公営企業を適用したことに伴い、これまで繰出金で支出してた科目を補助金に変更したため</a:t>
          </a:r>
          <a:r>
            <a:rPr kumimoji="1" lang="ja-JP" altLang="en-US" sz="1100">
              <a:solidFill>
                <a:schemeClr val="dk1"/>
              </a:solidFill>
              <a:effectLst/>
              <a:latin typeface="+mn-lt"/>
              <a:ea typeface="+mn-ea"/>
              <a:cs typeface="+mn-cs"/>
            </a:rPr>
            <a:t>大きな増減があった。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7,938
7,778
270.77
5,646,669
5,322,813
301,830
3,799,549
2,455,437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100330</xdr:rowOff>
    </xdr:from>
    <xdr:to>
      <xdr:col>24</xdr:col>
      <xdr:colOff>62865</xdr:colOff>
      <xdr:row>39</xdr:row>
      <xdr:rowOff>107061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15280"/>
          <a:ext cx="1270" cy="1378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110888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107061</xdr:rowOff>
    </xdr:from>
    <xdr:to>
      <xdr:col>24</xdr:col>
      <xdr:colOff>152400</xdr:colOff>
      <xdr:row>39</xdr:row>
      <xdr:rowOff>107061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93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47007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0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100330</xdr:rowOff>
    </xdr:from>
    <xdr:to>
      <xdr:col>24</xdr:col>
      <xdr:colOff>152400</xdr:colOff>
      <xdr:row>31</xdr:row>
      <xdr:rowOff>100330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1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6731</xdr:rowOff>
    </xdr:from>
    <xdr:to>
      <xdr:col>24</xdr:col>
      <xdr:colOff>63500</xdr:colOff>
      <xdr:row>34</xdr:row>
      <xdr:rowOff>63500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36031"/>
          <a:ext cx="838200" cy="56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103903</xdr:rowOff>
    </xdr:from>
    <xdr:ext cx="534377"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4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125476</xdr:rowOff>
    </xdr:from>
    <xdr:to>
      <xdr:col>24</xdr:col>
      <xdr:colOff>114300</xdr:colOff>
      <xdr:row>36</xdr:row>
      <xdr:rowOff>55626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26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63500</xdr:rowOff>
    </xdr:from>
    <xdr:to>
      <xdr:col>19</xdr:col>
      <xdr:colOff>177800</xdr:colOff>
      <xdr:row>34</xdr:row>
      <xdr:rowOff>122555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89280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165100</xdr:rowOff>
    </xdr:from>
    <xdr:to>
      <xdr:col>20</xdr:col>
      <xdr:colOff>38100</xdr:colOff>
      <xdr:row>36</xdr:row>
      <xdr:rowOff>95250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86377</xdr:rowOff>
    </xdr:from>
    <xdr:ext cx="534377"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30111" y="6258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122555</xdr:rowOff>
    </xdr:from>
    <xdr:to>
      <xdr:col>15</xdr:col>
      <xdr:colOff>50800</xdr:colOff>
      <xdr:row>35</xdr:row>
      <xdr:rowOff>8509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51855"/>
          <a:ext cx="889000" cy="5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23495</xdr:rowOff>
    </xdr:from>
    <xdr:to>
      <xdr:col>15</xdr:col>
      <xdr:colOff>101600</xdr:colOff>
      <xdr:row>36</xdr:row>
      <xdr:rowOff>125095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116222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88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8509</xdr:rowOff>
    </xdr:from>
    <xdr:to>
      <xdr:col>10</xdr:col>
      <xdr:colOff>114300</xdr:colOff>
      <xdr:row>35</xdr:row>
      <xdr:rowOff>26924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09259"/>
          <a:ext cx="8890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66675</xdr:rowOff>
    </xdr:from>
    <xdr:to>
      <xdr:col>10</xdr:col>
      <xdr:colOff>165100</xdr:colOff>
      <xdr:row>36</xdr:row>
      <xdr:rowOff>168275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159402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31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88646</xdr:rowOff>
    </xdr:from>
    <xdr:to>
      <xdr:col>6</xdr:col>
      <xdr:colOff>38100</xdr:colOff>
      <xdr:row>37</xdr:row>
      <xdr:rowOff>18796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9923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53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127381</xdr:rowOff>
    </xdr:from>
    <xdr:to>
      <xdr:col>24</xdr:col>
      <xdr:colOff>114300</xdr:colOff>
      <xdr:row>34</xdr:row>
      <xdr:rowOff>57531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78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150258</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3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12700</xdr:rowOff>
    </xdr:from>
    <xdr:to>
      <xdr:col>20</xdr:col>
      <xdr:colOff>38100</xdr:colOff>
      <xdr:row>34</xdr:row>
      <xdr:rowOff>114300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4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130827</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61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71755</xdr:rowOff>
    </xdr:from>
    <xdr:to>
      <xdr:col>15</xdr:col>
      <xdr:colOff>101600</xdr:colOff>
      <xdr:row>35</xdr:row>
      <xdr:rowOff>1905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0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18432</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676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129159</xdr:rowOff>
    </xdr:from>
    <xdr:to>
      <xdr:col>10</xdr:col>
      <xdr:colOff>165100</xdr:colOff>
      <xdr:row>35</xdr:row>
      <xdr:rowOff>59309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58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75836</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73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147574</xdr:rowOff>
    </xdr:from>
    <xdr:to>
      <xdr:col>6</xdr:col>
      <xdr:colOff>38100</xdr:colOff>
      <xdr:row>35</xdr:row>
      <xdr:rowOff>77724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7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94251</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752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93476</xdr:rowOff>
    </xdr:from>
    <xdr:to>
      <xdr:col>24</xdr:col>
      <xdr:colOff>62865</xdr:colOff>
      <xdr:row>58</xdr:row>
      <xdr:rowOff>106227</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65976"/>
          <a:ext cx="1270" cy="138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110054</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5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106227</xdr:rowOff>
    </xdr:from>
    <xdr:to>
      <xdr:col>24</xdr:col>
      <xdr:colOff>152400</xdr:colOff>
      <xdr:row>58</xdr:row>
      <xdr:rowOff>106227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5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40153</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412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3,101,103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93476</xdr:rowOff>
    </xdr:from>
    <xdr:to>
      <xdr:col>24</xdr:col>
      <xdr:colOff>152400</xdr:colOff>
      <xdr:row>50</xdr:row>
      <xdr:rowOff>93476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65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91320</xdr:rowOff>
    </xdr:from>
    <xdr:to>
      <xdr:col>24</xdr:col>
      <xdr:colOff>63500</xdr:colOff>
      <xdr:row>58</xdr:row>
      <xdr:rowOff>94768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10035420"/>
          <a:ext cx="8382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5184</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7778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153757</xdr:rowOff>
    </xdr:from>
    <xdr:to>
      <xdr:col>24</xdr:col>
      <xdr:colOff>114300</xdr:colOff>
      <xdr:row>58</xdr:row>
      <xdr:rowOff>83907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2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90274</xdr:rowOff>
    </xdr:from>
    <xdr:to>
      <xdr:col>19</xdr:col>
      <xdr:colOff>177800</xdr:colOff>
      <xdr:row>58</xdr:row>
      <xdr:rowOff>94768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10034374"/>
          <a:ext cx="889000" cy="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166871</xdr:rowOff>
    </xdr:from>
    <xdr:to>
      <xdr:col>20</xdr:col>
      <xdr:colOff>38100</xdr:colOff>
      <xdr:row>58</xdr:row>
      <xdr:rowOff>97021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113548</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714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72140</xdr:rowOff>
    </xdr:from>
    <xdr:to>
      <xdr:col>15</xdr:col>
      <xdr:colOff>50800</xdr:colOff>
      <xdr:row>58</xdr:row>
      <xdr:rowOff>90274</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10016240"/>
          <a:ext cx="889000" cy="1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2391</xdr:rowOff>
    </xdr:from>
    <xdr:to>
      <xdr:col>15</xdr:col>
      <xdr:colOff>101600</xdr:colOff>
      <xdr:row>58</xdr:row>
      <xdr:rowOff>103991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120518</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721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47011</xdr:rowOff>
    </xdr:from>
    <xdr:to>
      <xdr:col>10</xdr:col>
      <xdr:colOff>114300</xdr:colOff>
      <xdr:row>58</xdr:row>
      <xdr:rowOff>72140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991111"/>
          <a:ext cx="889000" cy="25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169463</xdr:rowOff>
    </xdr:from>
    <xdr:to>
      <xdr:col>10</xdr:col>
      <xdr:colOff>165100</xdr:colOff>
      <xdr:row>58</xdr:row>
      <xdr:rowOff>99613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116140</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71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140361</xdr:rowOff>
    </xdr:from>
    <xdr:to>
      <xdr:col>6</xdr:col>
      <xdr:colOff>38100</xdr:colOff>
      <xdr:row>58</xdr:row>
      <xdr:rowOff>70511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87038</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688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40520</xdr:rowOff>
    </xdr:from>
    <xdr:to>
      <xdr:col>24</xdr:col>
      <xdr:colOff>114300</xdr:colOff>
      <xdr:row>58</xdr:row>
      <xdr:rowOff>142120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9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132184</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904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43968</xdr:rowOff>
    </xdr:from>
    <xdr:to>
      <xdr:col>20</xdr:col>
      <xdr:colOff>38100</xdr:colOff>
      <xdr:row>58</xdr:row>
      <xdr:rowOff>145568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8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136695</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1008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39474</xdr:rowOff>
    </xdr:from>
    <xdr:to>
      <xdr:col>15</xdr:col>
      <xdr:colOff>101600</xdr:colOff>
      <xdr:row>58</xdr:row>
      <xdr:rowOff>141074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8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132201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10076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21340</xdr:rowOff>
    </xdr:from>
    <xdr:to>
      <xdr:col>10</xdr:col>
      <xdr:colOff>165100</xdr:colOff>
      <xdr:row>58</xdr:row>
      <xdr:rowOff>122940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6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114067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1005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167661</xdr:rowOff>
    </xdr:from>
    <xdr:to>
      <xdr:col>6</xdr:col>
      <xdr:colOff>38100</xdr:colOff>
      <xdr:row>58</xdr:row>
      <xdr:rowOff>97811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4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88938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10033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13780</xdr:rowOff>
    </xdr:from>
    <xdr:to>
      <xdr:col>24</xdr:col>
      <xdr:colOff>62865</xdr:colOff>
      <xdr:row>79</xdr:row>
      <xdr:rowOff>122318</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730"/>
          <a:ext cx="1270" cy="1480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126145</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70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122318</xdr:rowOff>
    </xdr:from>
    <xdr:to>
      <xdr:col>24</xdr:col>
      <xdr:colOff>152400</xdr:colOff>
      <xdr:row>79</xdr:row>
      <xdr:rowOff>122318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6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131907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13780</xdr:rowOff>
    </xdr:from>
    <xdr:to>
      <xdr:col>24</xdr:col>
      <xdr:colOff>152400</xdr:colOff>
      <xdr:row>71</xdr:row>
      <xdr:rowOff>13780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74701</xdr:rowOff>
    </xdr:from>
    <xdr:to>
      <xdr:col>24</xdr:col>
      <xdr:colOff>63500</xdr:colOff>
      <xdr:row>77</xdr:row>
      <xdr:rowOff>154842</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76351"/>
          <a:ext cx="838200" cy="80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139521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982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116644</xdr:rowOff>
    </xdr:from>
    <xdr:to>
      <xdr:col>24</xdr:col>
      <xdr:colOff>114300</xdr:colOff>
      <xdr:row>77</xdr:row>
      <xdr:rowOff>46794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4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154842</xdr:rowOff>
    </xdr:from>
    <xdr:to>
      <xdr:col>19</xdr:col>
      <xdr:colOff>177800</xdr:colOff>
      <xdr:row>78</xdr:row>
      <xdr:rowOff>149651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356492"/>
          <a:ext cx="889000" cy="16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24923</xdr:rowOff>
    </xdr:from>
    <xdr:to>
      <xdr:col>20</xdr:col>
      <xdr:colOff>38100</xdr:colOff>
      <xdr:row>77</xdr:row>
      <xdr:rowOff>126523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2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143050</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001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108534</xdr:rowOff>
    </xdr:from>
    <xdr:to>
      <xdr:col>15</xdr:col>
      <xdr:colOff>50800</xdr:colOff>
      <xdr:row>78</xdr:row>
      <xdr:rowOff>149651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481634"/>
          <a:ext cx="889000" cy="41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86522</xdr:rowOff>
    </xdr:from>
    <xdr:to>
      <xdr:col>15</xdr:col>
      <xdr:colOff>101600</xdr:colOff>
      <xdr:row>78</xdr:row>
      <xdr:rowOff>16672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8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33199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6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108534</xdr:rowOff>
    </xdr:from>
    <xdr:to>
      <xdr:col>10</xdr:col>
      <xdr:colOff>114300</xdr:colOff>
      <xdr:row>79</xdr:row>
      <xdr:rowOff>70869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481634"/>
          <a:ext cx="889000" cy="13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47904</xdr:rowOff>
    </xdr:from>
    <xdr:to>
      <xdr:col>10</xdr:col>
      <xdr:colOff>165100</xdr:colOff>
      <xdr:row>77</xdr:row>
      <xdr:rowOff>149504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166031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24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30500</xdr:rowOff>
    </xdr:from>
    <xdr:to>
      <xdr:col>6</xdr:col>
      <xdr:colOff>38100</xdr:colOff>
      <xdr:row>78</xdr:row>
      <xdr:rowOff>132100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0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148627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78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23901</xdr:rowOff>
    </xdr:from>
    <xdr:to>
      <xdr:col>24</xdr:col>
      <xdr:colOff>114300</xdr:colOff>
      <xdr:row>77</xdr:row>
      <xdr:rowOff>125501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22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2328</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203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104042</xdr:rowOff>
    </xdr:from>
    <xdr:to>
      <xdr:col>20</xdr:col>
      <xdr:colOff>38100</xdr:colOff>
      <xdr:row>78</xdr:row>
      <xdr:rowOff>34192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30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25319</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398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98851</xdr:rowOff>
    </xdr:from>
    <xdr:to>
      <xdr:col>15</xdr:col>
      <xdr:colOff>101600</xdr:colOff>
      <xdr:row>79</xdr:row>
      <xdr:rowOff>29001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471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20128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564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57734</xdr:rowOff>
    </xdr:from>
    <xdr:to>
      <xdr:col>10</xdr:col>
      <xdr:colOff>165100</xdr:colOff>
      <xdr:row>78</xdr:row>
      <xdr:rowOff>159334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43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150461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523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20069</xdr:rowOff>
    </xdr:from>
    <xdr:to>
      <xdr:col>6</xdr:col>
      <xdr:colOff>38100</xdr:colOff>
      <xdr:row>79</xdr:row>
      <xdr:rowOff>121669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56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112796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657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118010</xdr:rowOff>
    </xdr:from>
    <xdr:to>
      <xdr:col>24</xdr:col>
      <xdr:colOff>62865</xdr:colOff>
      <xdr:row>98</xdr:row>
      <xdr:rowOff>30731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548510"/>
          <a:ext cx="1270" cy="128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34558</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3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30731</xdr:rowOff>
    </xdr:from>
    <xdr:to>
      <xdr:col>24</xdr:col>
      <xdr:colOff>152400</xdr:colOff>
      <xdr:row>98</xdr:row>
      <xdr:rowOff>30731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32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64687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3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304,744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118010</xdr:rowOff>
    </xdr:from>
    <xdr:to>
      <xdr:col>24</xdr:col>
      <xdr:colOff>152400</xdr:colOff>
      <xdr:row>90</xdr:row>
      <xdr:rowOff>118010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5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100230</xdr:rowOff>
    </xdr:from>
    <xdr:to>
      <xdr:col>24</xdr:col>
      <xdr:colOff>63500</xdr:colOff>
      <xdr:row>96</xdr:row>
      <xdr:rowOff>110292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559430"/>
          <a:ext cx="838200" cy="10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59811</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519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81384</xdr:rowOff>
    </xdr:from>
    <xdr:to>
      <xdr:col>24</xdr:col>
      <xdr:colOff>114300</xdr:colOff>
      <xdr:row>97</xdr:row>
      <xdr:rowOff>11534</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40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110292</xdr:rowOff>
    </xdr:from>
    <xdr:to>
      <xdr:col>19</xdr:col>
      <xdr:colOff>177800</xdr:colOff>
      <xdr:row>96</xdr:row>
      <xdr:rowOff>119131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569492"/>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81837</xdr:rowOff>
    </xdr:from>
    <xdr:to>
      <xdr:col>20</xdr:col>
      <xdr:colOff>38100</xdr:colOff>
      <xdr:row>97</xdr:row>
      <xdr:rowOff>11987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4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3114</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63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112570</xdr:rowOff>
    </xdr:from>
    <xdr:to>
      <xdr:col>15</xdr:col>
      <xdr:colOff>50800</xdr:colOff>
      <xdr:row>96</xdr:row>
      <xdr:rowOff>119131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019300" y="16571770"/>
          <a:ext cx="889000" cy="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77725</xdr:rowOff>
    </xdr:from>
    <xdr:to>
      <xdr:col>15</xdr:col>
      <xdr:colOff>101600</xdr:colOff>
      <xdr:row>97</xdr:row>
      <xdr:rowOff>7875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3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170452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62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100806</xdr:rowOff>
    </xdr:from>
    <xdr:to>
      <xdr:col>10</xdr:col>
      <xdr:colOff>114300</xdr:colOff>
      <xdr:row>96</xdr:row>
      <xdr:rowOff>112570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1130300" y="16560006"/>
          <a:ext cx="889000" cy="11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90120</xdr:rowOff>
    </xdr:from>
    <xdr:to>
      <xdr:col>10</xdr:col>
      <xdr:colOff>165100</xdr:colOff>
      <xdr:row>97</xdr:row>
      <xdr:rowOff>20270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54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11397</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64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116980</xdr:rowOff>
    </xdr:from>
    <xdr:to>
      <xdr:col>6</xdr:col>
      <xdr:colOff>38100</xdr:colOff>
      <xdr:row>97</xdr:row>
      <xdr:rowOff>47130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5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38257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66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49430</xdr:rowOff>
    </xdr:from>
    <xdr:to>
      <xdr:col>24</xdr:col>
      <xdr:colOff>114300</xdr:colOff>
      <xdr:row>96</xdr:row>
      <xdr:rowOff>151030</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50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72307</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36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59492</xdr:rowOff>
    </xdr:from>
    <xdr:to>
      <xdr:col>20</xdr:col>
      <xdr:colOff>38100</xdr:colOff>
      <xdr:row>96</xdr:row>
      <xdr:rowOff>161092</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51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6169</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29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68331</xdr:rowOff>
    </xdr:from>
    <xdr:to>
      <xdr:col>15</xdr:col>
      <xdr:colOff>101600</xdr:colOff>
      <xdr:row>96</xdr:row>
      <xdr:rowOff>169931</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527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15008</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30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61770</xdr:rowOff>
    </xdr:from>
    <xdr:to>
      <xdr:col>10</xdr:col>
      <xdr:colOff>165100</xdr:colOff>
      <xdr:row>96</xdr:row>
      <xdr:rowOff>163370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52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8447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29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50006</xdr:rowOff>
    </xdr:from>
    <xdr:to>
      <xdr:col>6</xdr:col>
      <xdr:colOff>38100</xdr:colOff>
      <xdr:row>96</xdr:row>
      <xdr:rowOff>151606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50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168133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28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467604"/>
          <a:ext cx="127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26052</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3697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3175</xdr:rowOff>
    </xdr:from>
    <xdr:to>
      <xdr:col>55</xdr:col>
      <xdr:colOff>50800</xdr:colOff>
      <xdr:row>38</xdr:row>
      <xdr:rowOff>104775</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21463</xdr:rowOff>
    </xdr:from>
    <xdr:to>
      <xdr:col>50</xdr:col>
      <xdr:colOff>165100</xdr:colOff>
      <xdr:row>38</xdr:row>
      <xdr:rowOff>123063</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3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139590</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11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24130</xdr:rowOff>
    </xdr:from>
    <xdr:to>
      <xdr:col>46</xdr:col>
      <xdr:colOff>38100</xdr:colOff>
      <xdr:row>38</xdr:row>
      <xdr:rowOff>125730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142257</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314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6985</xdr:rowOff>
    </xdr:from>
    <xdr:to>
      <xdr:col>41</xdr:col>
      <xdr:colOff>101600</xdr:colOff>
      <xdr:row>38</xdr:row>
      <xdr:rowOff>108585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125112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297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5080</xdr:rowOff>
    </xdr:from>
    <xdr:to>
      <xdr:col>36</xdr:col>
      <xdr:colOff>165100</xdr:colOff>
      <xdr:row>38</xdr:row>
      <xdr:rowOff>106680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2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123207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295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68163</xdr:rowOff>
    </xdr:from>
    <xdr:to>
      <xdr:col>54</xdr:col>
      <xdr:colOff>189865</xdr:colOff>
      <xdr:row>58</xdr:row>
      <xdr:rowOff>159733</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12113"/>
          <a:ext cx="1270" cy="129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163560</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07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159733</xdr:rowOff>
    </xdr:from>
    <xdr:to>
      <xdr:col>55</xdr:col>
      <xdr:colOff>88900</xdr:colOff>
      <xdr:row>58</xdr:row>
      <xdr:rowOff>159733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03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14840</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58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176,888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68163</xdr:rowOff>
    </xdr:from>
    <xdr:to>
      <xdr:col>55</xdr:col>
      <xdr:colOff>88900</xdr:colOff>
      <xdr:row>51</xdr:row>
      <xdr:rowOff>68163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12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87168</xdr:rowOff>
    </xdr:from>
    <xdr:to>
      <xdr:col>55</xdr:col>
      <xdr:colOff>0</xdr:colOff>
      <xdr:row>57</xdr:row>
      <xdr:rowOff>88516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9859818"/>
          <a:ext cx="838200" cy="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93885</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523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71008</xdr:rowOff>
    </xdr:from>
    <xdr:to>
      <xdr:col>55</xdr:col>
      <xdr:colOff>50800</xdr:colOff>
      <xdr:row>57</xdr:row>
      <xdr:rowOff>1158</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67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87168</xdr:rowOff>
    </xdr:from>
    <xdr:to>
      <xdr:col>50</xdr:col>
      <xdr:colOff>114300</xdr:colOff>
      <xdr:row>57</xdr:row>
      <xdr:rowOff>92586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9859818"/>
          <a:ext cx="889000" cy="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78438</xdr:rowOff>
    </xdr:from>
    <xdr:to>
      <xdr:col>50</xdr:col>
      <xdr:colOff>165100</xdr:colOff>
      <xdr:row>57</xdr:row>
      <xdr:rowOff>8588</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25115</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45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92586</xdr:rowOff>
    </xdr:from>
    <xdr:to>
      <xdr:col>45</xdr:col>
      <xdr:colOff>177800</xdr:colOff>
      <xdr:row>57</xdr:row>
      <xdr:rowOff>138839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9865236"/>
          <a:ext cx="889000" cy="4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64394</xdr:rowOff>
    </xdr:from>
    <xdr:to>
      <xdr:col>46</xdr:col>
      <xdr:colOff>38100</xdr:colOff>
      <xdr:row>56</xdr:row>
      <xdr:rowOff>165994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11071</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44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138839</xdr:rowOff>
    </xdr:from>
    <xdr:to>
      <xdr:col>41</xdr:col>
      <xdr:colOff>50800</xdr:colOff>
      <xdr:row>57</xdr:row>
      <xdr:rowOff>160031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9911489"/>
          <a:ext cx="889000" cy="2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66916</xdr:rowOff>
    </xdr:from>
    <xdr:to>
      <xdr:col>41</xdr:col>
      <xdr:colOff>101600</xdr:colOff>
      <xdr:row>56</xdr:row>
      <xdr:rowOff>168516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13593</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44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95765</xdr:rowOff>
    </xdr:from>
    <xdr:to>
      <xdr:col>36</xdr:col>
      <xdr:colOff>165100</xdr:colOff>
      <xdr:row>57</xdr:row>
      <xdr:rowOff>25915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42442</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47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37716</xdr:rowOff>
    </xdr:from>
    <xdr:to>
      <xdr:col>55</xdr:col>
      <xdr:colOff>50800</xdr:colOff>
      <xdr:row>57</xdr:row>
      <xdr:rowOff>139316</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810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16143</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78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36368</xdr:rowOff>
    </xdr:from>
    <xdr:to>
      <xdr:col>50</xdr:col>
      <xdr:colOff>165100</xdr:colOff>
      <xdr:row>57</xdr:row>
      <xdr:rowOff>137968</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809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129095</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9901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41786</xdr:rowOff>
    </xdr:from>
    <xdr:to>
      <xdr:col>46</xdr:col>
      <xdr:colOff>38100</xdr:colOff>
      <xdr:row>57</xdr:row>
      <xdr:rowOff>143386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81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134513</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990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88039</xdr:rowOff>
    </xdr:from>
    <xdr:to>
      <xdr:col>41</xdr:col>
      <xdr:colOff>101600</xdr:colOff>
      <xdr:row>58</xdr:row>
      <xdr:rowOff>18189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86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9316</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9953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109231</xdr:rowOff>
    </xdr:from>
    <xdr:to>
      <xdr:col>36</xdr:col>
      <xdr:colOff>165100</xdr:colOff>
      <xdr:row>58</xdr:row>
      <xdr:rowOff>39381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88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30508</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997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21746</xdr:rowOff>
    </xdr:from>
    <xdr:to>
      <xdr:col>54</xdr:col>
      <xdr:colOff>189865</xdr:colOff>
      <xdr:row>79</xdr:row>
      <xdr:rowOff>95329</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94696"/>
          <a:ext cx="1270" cy="1445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99156</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64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95329</xdr:rowOff>
    </xdr:from>
    <xdr:to>
      <xdr:col>55</xdr:col>
      <xdr:colOff>88900</xdr:colOff>
      <xdr:row>79</xdr:row>
      <xdr:rowOff>95329</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639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139873</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96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443,619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21746</xdr:rowOff>
    </xdr:from>
    <xdr:to>
      <xdr:col>55</xdr:col>
      <xdr:colOff>88900</xdr:colOff>
      <xdr:row>71</xdr:row>
      <xdr:rowOff>21746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9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140305</xdr:rowOff>
    </xdr:from>
    <xdr:to>
      <xdr:col>55</xdr:col>
      <xdr:colOff>0</xdr:colOff>
      <xdr:row>79</xdr:row>
      <xdr:rowOff>40990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13405"/>
          <a:ext cx="838200" cy="72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132272</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333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109395</xdr:rowOff>
    </xdr:from>
    <xdr:to>
      <xdr:col>55</xdr:col>
      <xdr:colOff>50800</xdr:colOff>
      <xdr:row>79</xdr:row>
      <xdr:rowOff>39545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48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112644</xdr:rowOff>
    </xdr:from>
    <xdr:to>
      <xdr:col>50</xdr:col>
      <xdr:colOff>114300</xdr:colOff>
      <xdr:row>78</xdr:row>
      <xdr:rowOff>140305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485744"/>
          <a:ext cx="889000" cy="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110542</xdr:rowOff>
    </xdr:from>
    <xdr:to>
      <xdr:col>50</xdr:col>
      <xdr:colOff>165100</xdr:colOff>
      <xdr:row>79</xdr:row>
      <xdr:rowOff>40692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48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31819</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57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112644</xdr:rowOff>
    </xdr:from>
    <xdr:to>
      <xdr:col>45</xdr:col>
      <xdr:colOff>177800</xdr:colOff>
      <xdr:row>78</xdr:row>
      <xdr:rowOff>151668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485744"/>
          <a:ext cx="889000" cy="39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107355</xdr:rowOff>
    </xdr:from>
    <xdr:to>
      <xdr:col>46</xdr:col>
      <xdr:colOff>38100</xdr:colOff>
      <xdr:row>79</xdr:row>
      <xdr:rowOff>37505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48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28632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57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151668</xdr:rowOff>
    </xdr:from>
    <xdr:to>
      <xdr:col>41</xdr:col>
      <xdr:colOff>50800</xdr:colOff>
      <xdr:row>78</xdr:row>
      <xdr:rowOff>154082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524768"/>
          <a:ext cx="889000" cy="2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113322</xdr:rowOff>
    </xdr:from>
    <xdr:to>
      <xdr:col>41</xdr:col>
      <xdr:colOff>101600</xdr:colOff>
      <xdr:row>79</xdr:row>
      <xdr:rowOff>43472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8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34599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579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116450</xdr:rowOff>
    </xdr:from>
    <xdr:to>
      <xdr:col>36</xdr:col>
      <xdr:colOff>165100</xdr:colOff>
      <xdr:row>79</xdr:row>
      <xdr:rowOff>46600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37727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58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161640</xdr:rowOff>
    </xdr:from>
    <xdr:to>
      <xdr:col>55</xdr:col>
      <xdr:colOff>50800</xdr:colOff>
      <xdr:row>79</xdr:row>
      <xdr:rowOff>91790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3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87822</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6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89505</xdr:rowOff>
    </xdr:from>
    <xdr:to>
      <xdr:col>50</xdr:col>
      <xdr:colOff>165100</xdr:colOff>
      <xdr:row>79</xdr:row>
      <xdr:rowOff>19655</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6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36182</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23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61844</xdr:rowOff>
    </xdr:from>
    <xdr:to>
      <xdr:col>46</xdr:col>
      <xdr:colOff>38100</xdr:colOff>
      <xdr:row>78</xdr:row>
      <xdr:rowOff>163444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3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8521</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21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100868</xdr:rowOff>
    </xdr:from>
    <xdr:to>
      <xdr:col>41</xdr:col>
      <xdr:colOff>101600</xdr:colOff>
      <xdr:row>79</xdr:row>
      <xdr:rowOff>31018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7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47545</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249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103282</xdr:rowOff>
    </xdr:from>
    <xdr:to>
      <xdr:col>36</xdr:col>
      <xdr:colOff>165100</xdr:colOff>
      <xdr:row>79</xdr:row>
      <xdr:rowOff>33432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7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49959</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251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146033</xdr:rowOff>
    </xdr:from>
    <xdr:to>
      <xdr:col>54</xdr:col>
      <xdr:colOff>189865</xdr:colOff>
      <xdr:row>98</xdr:row>
      <xdr:rowOff>84958</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576533"/>
          <a:ext cx="1270" cy="131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88785</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9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84958</xdr:rowOff>
    </xdr:from>
    <xdr:to>
      <xdr:col>55</xdr:col>
      <xdr:colOff>88900</xdr:colOff>
      <xdr:row>98</xdr:row>
      <xdr:rowOff>84958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87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92710</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35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597,230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146033</xdr:rowOff>
    </xdr:from>
    <xdr:to>
      <xdr:col>55</xdr:col>
      <xdr:colOff>88900</xdr:colOff>
      <xdr:row>90</xdr:row>
      <xdr:rowOff>146033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57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115830</xdr:rowOff>
    </xdr:from>
    <xdr:to>
      <xdr:col>55</xdr:col>
      <xdr:colOff>0</xdr:colOff>
      <xdr:row>97</xdr:row>
      <xdr:rowOff>132471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746480"/>
          <a:ext cx="838200" cy="1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40763</xdr:rowOff>
    </xdr:from>
    <xdr:ext cx="599010"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999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17886</xdr:rowOff>
    </xdr:from>
    <xdr:to>
      <xdr:col>55</xdr:col>
      <xdr:colOff>50800</xdr:colOff>
      <xdr:row>97</xdr:row>
      <xdr:rowOff>119486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64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115830</xdr:rowOff>
    </xdr:from>
    <xdr:to>
      <xdr:col>50</xdr:col>
      <xdr:colOff>114300</xdr:colOff>
      <xdr:row>97</xdr:row>
      <xdr:rowOff>149839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746480"/>
          <a:ext cx="889000" cy="3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40367</xdr:rowOff>
    </xdr:from>
    <xdr:to>
      <xdr:col>50</xdr:col>
      <xdr:colOff>165100</xdr:colOff>
      <xdr:row>97</xdr:row>
      <xdr:rowOff>141967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6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158494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44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149839</xdr:rowOff>
    </xdr:from>
    <xdr:to>
      <xdr:col>45</xdr:col>
      <xdr:colOff>177800</xdr:colOff>
      <xdr:row>97</xdr:row>
      <xdr:rowOff>151305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780489"/>
          <a:ext cx="889000" cy="1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53234</xdr:rowOff>
    </xdr:from>
    <xdr:to>
      <xdr:col>46</xdr:col>
      <xdr:colOff>38100</xdr:colOff>
      <xdr:row>97</xdr:row>
      <xdr:rowOff>154834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683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171361</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45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151305</xdr:rowOff>
    </xdr:from>
    <xdr:to>
      <xdr:col>41</xdr:col>
      <xdr:colOff>50800</xdr:colOff>
      <xdr:row>98</xdr:row>
      <xdr:rowOff>786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781955"/>
          <a:ext cx="889000" cy="20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44625</xdr:rowOff>
    </xdr:from>
    <xdr:to>
      <xdr:col>41</xdr:col>
      <xdr:colOff>101600</xdr:colOff>
      <xdr:row>97</xdr:row>
      <xdr:rowOff>146225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162752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45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51974</xdr:rowOff>
    </xdr:from>
    <xdr:to>
      <xdr:col>36</xdr:col>
      <xdr:colOff>165100</xdr:colOff>
      <xdr:row>97</xdr:row>
      <xdr:rowOff>153574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170101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45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81671</xdr:rowOff>
    </xdr:from>
    <xdr:to>
      <xdr:col>55</xdr:col>
      <xdr:colOff>50800</xdr:colOff>
      <xdr:row>98</xdr:row>
      <xdr:rowOff>11821</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71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168048</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627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65030</xdr:rowOff>
    </xdr:from>
    <xdr:to>
      <xdr:col>50</xdr:col>
      <xdr:colOff>165100</xdr:colOff>
      <xdr:row>97</xdr:row>
      <xdr:rowOff>166630</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69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157757</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78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99039</xdr:rowOff>
    </xdr:from>
    <xdr:to>
      <xdr:col>46</xdr:col>
      <xdr:colOff>38100</xdr:colOff>
      <xdr:row>98</xdr:row>
      <xdr:rowOff>29189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729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20316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82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100505</xdr:rowOff>
    </xdr:from>
    <xdr:to>
      <xdr:col>41</xdr:col>
      <xdr:colOff>101600</xdr:colOff>
      <xdr:row>98</xdr:row>
      <xdr:rowOff>30655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73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21782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82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121436</xdr:rowOff>
    </xdr:from>
    <xdr:to>
      <xdr:col>36</xdr:col>
      <xdr:colOff>165100</xdr:colOff>
      <xdr:row>98</xdr:row>
      <xdr:rowOff>51586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75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42713</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84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20032</xdr:rowOff>
    </xdr:from>
    <xdr:to>
      <xdr:col>85</xdr:col>
      <xdr:colOff>126364</xdr:colOff>
      <xdr:row>38</xdr:row>
      <xdr:rowOff>53897</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163532"/>
          <a:ext cx="1269" cy="1405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57724</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57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53897</xdr:rowOff>
    </xdr:from>
    <xdr:to>
      <xdr:col>86</xdr:col>
      <xdr:colOff>25400</xdr:colOff>
      <xdr:row>38</xdr:row>
      <xdr:rowOff>53897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56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138159</xdr:rowOff>
    </xdr:from>
    <xdr:ext cx="599010"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4938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20032</xdr:rowOff>
    </xdr:from>
    <xdr:to>
      <xdr:col>86</xdr:col>
      <xdr:colOff>25400</xdr:colOff>
      <xdr:row>30</xdr:row>
      <xdr:rowOff>20032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16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169299</xdr:rowOff>
    </xdr:from>
    <xdr:to>
      <xdr:col>85</xdr:col>
      <xdr:colOff>127000</xdr:colOff>
      <xdr:row>38</xdr:row>
      <xdr:rowOff>5009</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5481300" y="6512949"/>
          <a:ext cx="838200" cy="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92264</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6264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69387</xdr:rowOff>
    </xdr:from>
    <xdr:to>
      <xdr:col>85</xdr:col>
      <xdr:colOff>177800</xdr:colOff>
      <xdr:row>37</xdr:row>
      <xdr:rowOff>170986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641303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169299</xdr:rowOff>
    </xdr:from>
    <xdr:to>
      <xdr:col>81</xdr:col>
      <xdr:colOff>50800</xdr:colOff>
      <xdr:row>38</xdr:row>
      <xdr:rowOff>11515</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6512949"/>
          <a:ext cx="889000" cy="1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97560</xdr:rowOff>
    </xdr:from>
    <xdr:to>
      <xdr:col>81</xdr:col>
      <xdr:colOff>101600</xdr:colOff>
      <xdr:row>38</xdr:row>
      <xdr:rowOff>27710</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44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44237</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216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11515</xdr:rowOff>
    </xdr:from>
    <xdr:to>
      <xdr:col>76</xdr:col>
      <xdr:colOff>114300</xdr:colOff>
      <xdr:row>38</xdr:row>
      <xdr:rowOff>20041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3703300" y="6526615"/>
          <a:ext cx="889000" cy="8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101226</xdr:rowOff>
    </xdr:from>
    <xdr:to>
      <xdr:col>76</xdr:col>
      <xdr:colOff>165100</xdr:colOff>
      <xdr:row>38</xdr:row>
      <xdr:rowOff>31376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644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47903</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622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20041</xdr:rowOff>
    </xdr:from>
    <xdr:to>
      <xdr:col>71</xdr:col>
      <xdr:colOff>177800</xdr:colOff>
      <xdr:row>38</xdr:row>
      <xdr:rowOff>26813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2814300" y="6535141"/>
          <a:ext cx="889000" cy="6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110105</xdr:rowOff>
    </xdr:from>
    <xdr:to>
      <xdr:col>72</xdr:col>
      <xdr:colOff>38100</xdr:colOff>
      <xdr:row>38</xdr:row>
      <xdr:rowOff>40255</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45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56782</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622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73849</xdr:rowOff>
    </xdr:from>
    <xdr:to>
      <xdr:col>67</xdr:col>
      <xdr:colOff>101600</xdr:colOff>
      <xdr:row>38</xdr:row>
      <xdr:rowOff>3999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20526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19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125659</xdr:rowOff>
    </xdr:from>
    <xdr:to>
      <xdr:col>85</xdr:col>
      <xdr:colOff>177800</xdr:colOff>
      <xdr:row>38</xdr:row>
      <xdr:rowOff>55809</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469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47814</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39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118499</xdr:rowOff>
    </xdr:from>
    <xdr:to>
      <xdr:col>81</xdr:col>
      <xdr:colOff>101600</xdr:colOff>
      <xdr:row>38</xdr:row>
      <xdr:rowOff>48649</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46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39776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554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132165</xdr:rowOff>
    </xdr:from>
    <xdr:to>
      <xdr:col>76</xdr:col>
      <xdr:colOff>165100</xdr:colOff>
      <xdr:row>38</xdr:row>
      <xdr:rowOff>62315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47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53442</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568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140692</xdr:rowOff>
    </xdr:from>
    <xdr:to>
      <xdr:col>72</xdr:col>
      <xdr:colOff>38100</xdr:colOff>
      <xdr:row>38</xdr:row>
      <xdr:rowOff>70842</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484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61968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57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147463</xdr:rowOff>
    </xdr:from>
    <xdr:to>
      <xdr:col>67</xdr:col>
      <xdr:colOff>101600</xdr:colOff>
      <xdr:row>38</xdr:row>
      <xdr:rowOff>77612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4911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68740</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58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98232</xdr:rowOff>
    </xdr:from>
    <xdr:to>
      <xdr:col>85</xdr:col>
      <xdr:colOff>126364</xdr:colOff>
      <xdr:row>58</xdr:row>
      <xdr:rowOff>133979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70732"/>
          <a:ext cx="1269" cy="14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137806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1008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133979</xdr:rowOff>
    </xdr:from>
    <xdr:to>
      <xdr:col>86</xdr:col>
      <xdr:colOff>25400</xdr:colOff>
      <xdr:row>58</xdr:row>
      <xdr:rowOff>133979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10078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44909</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445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472,698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98232</xdr:rowOff>
    </xdr:from>
    <xdr:to>
      <xdr:col>86</xdr:col>
      <xdr:colOff>25400</xdr:colOff>
      <xdr:row>50</xdr:row>
      <xdr:rowOff>98232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57335</xdr:rowOff>
    </xdr:from>
    <xdr:to>
      <xdr:col>85</xdr:col>
      <xdr:colOff>127000</xdr:colOff>
      <xdr:row>58</xdr:row>
      <xdr:rowOff>60908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10001435"/>
          <a:ext cx="838200" cy="3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92911</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694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70034</xdr:rowOff>
    </xdr:from>
    <xdr:to>
      <xdr:col>85</xdr:col>
      <xdr:colOff>177800</xdr:colOff>
      <xdr:row>58</xdr:row>
      <xdr:rowOff>184</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84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60908</xdr:rowOff>
    </xdr:from>
    <xdr:to>
      <xdr:col>81</xdr:col>
      <xdr:colOff>50800</xdr:colOff>
      <xdr:row>58</xdr:row>
      <xdr:rowOff>61747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2300" y="10005008"/>
          <a:ext cx="8890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70726</xdr:rowOff>
    </xdr:from>
    <xdr:to>
      <xdr:col>81</xdr:col>
      <xdr:colOff>101600</xdr:colOff>
      <xdr:row>58</xdr:row>
      <xdr:rowOff>876</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17403</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61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39528</xdr:rowOff>
    </xdr:from>
    <xdr:to>
      <xdr:col>76</xdr:col>
      <xdr:colOff>114300</xdr:colOff>
      <xdr:row>58</xdr:row>
      <xdr:rowOff>61747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3703300" y="9983628"/>
          <a:ext cx="889000" cy="2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95765</xdr:rowOff>
    </xdr:from>
    <xdr:to>
      <xdr:col>76</xdr:col>
      <xdr:colOff>165100</xdr:colOff>
      <xdr:row>58</xdr:row>
      <xdr:rowOff>25915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42442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643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39528</xdr:rowOff>
    </xdr:from>
    <xdr:to>
      <xdr:col>71</xdr:col>
      <xdr:colOff>177800</xdr:colOff>
      <xdr:row>58</xdr:row>
      <xdr:rowOff>63638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2814300" y="9983628"/>
          <a:ext cx="889000" cy="24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118386</xdr:rowOff>
    </xdr:from>
    <xdr:to>
      <xdr:col>72</xdr:col>
      <xdr:colOff>38100</xdr:colOff>
      <xdr:row>58</xdr:row>
      <xdr:rowOff>48536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65063</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66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131054</xdr:rowOff>
    </xdr:from>
    <xdr:to>
      <xdr:col>67</xdr:col>
      <xdr:colOff>101600</xdr:colOff>
      <xdr:row>58</xdr:row>
      <xdr:rowOff>61204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77731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67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6535</xdr:rowOff>
    </xdr:from>
    <xdr:to>
      <xdr:col>85</xdr:col>
      <xdr:colOff>177800</xdr:colOff>
      <xdr:row>58</xdr:row>
      <xdr:rowOff>108135</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95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92912</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86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10108</xdr:rowOff>
    </xdr:from>
    <xdr:to>
      <xdr:col>81</xdr:col>
      <xdr:colOff>101600</xdr:colOff>
      <xdr:row>58</xdr:row>
      <xdr:rowOff>111708</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95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102835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1004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10947</xdr:rowOff>
    </xdr:from>
    <xdr:to>
      <xdr:col>76</xdr:col>
      <xdr:colOff>165100</xdr:colOff>
      <xdr:row>58</xdr:row>
      <xdr:rowOff>112547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95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103674</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1004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160178</xdr:rowOff>
    </xdr:from>
    <xdr:to>
      <xdr:col>72</xdr:col>
      <xdr:colOff>38100</xdr:colOff>
      <xdr:row>58</xdr:row>
      <xdr:rowOff>90328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93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81455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10025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12838</xdr:rowOff>
    </xdr:from>
    <xdr:to>
      <xdr:col>67</xdr:col>
      <xdr:colOff>101600</xdr:colOff>
      <xdr:row>58</xdr:row>
      <xdr:rowOff>114438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95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105565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10049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3189</xdr:rowOff>
    </xdr:from>
    <xdr:to>
      <xdr:col>85</xdr:col>
      <xdr:colOff>126364</xdr:colOff>
      <xdr:row>78</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6317595" y="12004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2" name="災害復旧費最小値テキスト">
          <a:extLst>
            <a:ext uri="{FF2B5EF4-FFF2-40B4-BE49-F238E27FC236}">
              <a16:creationId xmlns:a16="http://schemas.microsoft.com/office/drawing/2014/main" id="{00000000-0008-0000-0700-00006E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121316</xdr:rowOff>
    </xdr:from>
    <xdr:ext cx="599010" cy="259045"/>
    <xdr:sp macro="" textlink="">
      <xdr:nvSpPr>
        <xdr:cNvPr id="624" name="災害復旧費最大値テキスト">
          <a:extLst>
            <a:ext uri="{FF2B5EF4-FFF2-40B4-BE49-F238E27FC236}">
              <a16:creationId xmlns:a16="http://schemas.microsoft.com/office/drawing/2014/main" id="{00000000-0008-0000-0700-000070020000}"/>
            </a:ext>
          </a:extLst>
        </xdr:cNvPr>
        <xdr:cNvSpPr txBox="1"/>
      </xdr:nvSpPr>
      <xdr:spPr>
        <a:xfrm>
          <a:off x="16370300" y="117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3189</xdr:rowOff>
    </xdr:from>
    <xdr:to>
      <xdr:col>86</xdr:col>
      <xdr:colOff>25400</xdr:colOff>
      <xdr:row>70</xdr:row>
      <xdr:rowOff>3189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200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81783</xdr:rowOff>
    </xdr:from>
    <xdr:to>
      <xdr:col>85</xdr:col>
      <xdr:colOff>127000</xdr:colOff>
      <xdr:row>78</xdr:row>
      <xdr:rowOff>125710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5481300" y="13454883"/>
          <a:ext cx="838200" cy="4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171296</xdr:rowOff>
    </xdr:from>
    <xdr:ext cx="534377" cy="259045"/>
    <xdr:sp macro="" textlink="">
      <xdr:nvSpPr>
        <xdr:cNvPr id="627" name="災害復旧費平均値テキスト">
          <a:extLst>
            <a:ext uri="{FF2B5EF4-FFF2-40B4-BE49-F238E27FC236}">
              <a16:creationId xmlns:a16="http://schemas.microsoft.com/office/drawing/2014/main" id="{00000000-0008-0000-0700-000073020000}"/>
            </a:ext>
          </a:extLst>
        </xdr:cNvPr>
        <xdr:cNvSpPr txBox="1"/>
      </xdr:nvSpPr>
      <xdr:spPr>
        <a:xfrm>
          <a:off x="16370300" y="13201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148419</xdr:rowOff>
    </xdr:from>
    <xdr:to>
      <xdr:col>85</xdr:col>
      <xdr:colOff>177800</xdr:colOff>
      <xdr:row>78</xdr:row>
      <xdr:rowOff>78569</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6268700" y="13350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46065</xdr:rowOff>
    </xdr:from>
    <xdr:to>
      <xdr:col>81</xdr:col>
      <xdr:colOff>50800</xdr:colOff>
      <xdr:row>78</xdr:row>
      <xdr:rowOff>81783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4592300" y="13419165"/>
          <a:ext cx="889000" cy="3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119687</xdr:rowOff>
    </xdr:from>
    <xdr:to>
      <xdr:col>81</xdr:col>
      <xdr:colOff>101600</xdr:colOff>
      <xdr:row>78</xdr:row>
      <xdr:rowOff>49837</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5430500" y="1332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66364</xdr:rowOff>
    </xdr:from>
    <xdr:ext cx="534377"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5214111" y="1309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166190</xdr:rowOff>
    </xdr:from>
    <xdr:to>
      <xdr:col>76</xdr:col>
      <xdr:colOff>114300</xdr:colOff>
      <xdr:row>78</xdr:row>
      <xdr:rowOff>46065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3703300" y="13367840"/>
          <a:ext cx="889000" cy="5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132004</xdr:rowOff>
    </xdr:from>
    <xdr:to>
      <xdr:col>76</xdr:col>
      <xdr:colOff>165100</xdr:colOff>
      <xdr:row>78</xdr:row>
      <xdr:rowOff>62154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4541500" y="133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78681</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325111" y="13108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52073</xdr:rowOff>
    </xdr:from>
    <xdr:to>
      <xdr:col>71</xdr:col>
      <xdr:colOff>177800</xdr:colOff>
      <xdr:row>77</xdr:row>
      <xdr:rowOff>166190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814300" y="13253723"/>
          <a:ext cx="889000" cy="11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160150</xdr:rowOff>
    </xdr:from>
    <xdr:to>
      <xdr:col>72</xdr:col>
      <xdr:colOff>38100</xdr:colOff>
      <xdr:row>78</xdr:row>
      <xdr:rowOff>90300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3652500" y="1336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81427</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436111" y="1345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165683</xdr:rowOff>
    </xdr:from>
    <xdr:to>
      <xdr:col>67</xdr:col>
      <xdr:colOff>101600</xdr:colOff>
      <xdr:row>78</xdr:row>
      <xdr:rowOff>95833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2763500" y="1336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86960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547111" y="1346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74910</xdr:rowOff>
    </xdr:from>
    <xdr:to>
      <xdr:col>85</xdr:col>
      <xdr:colOff>177800</xdr:colOff>
      <xdr:row>79</xdr:row>
      <xdr:rowOff>5060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6268700" y="1344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161287</xdr:rowOff>
    </xdr:from>
    <xdr:ext cx="469744" cy="259045"/>
    <xdr:sp macro="" textlink="">
      <xdr:nvSpPr>
        <xdr:cNvPr id="646" name="災害復旧費該当値テキスト">
          <a:extLst>
            <a:ext uri="{FF2B5EF4-FFF2-40B4-BE49-F238E27FC236}">
              <a16:creationId xmlns:a16="http://schemas.microsoft.com/office/drawing/2014/main" id="{00000000-0008-0000-0700-000086020000}"/>
            </a:ext>
          </a:extLst>
        </xdr:cNvPr>
        <xdr:cNvSpPr txBox="1"/>
      </xdr:nvSpPr>
      <xdr:spPr>
        <a:xfrm>
          <a:off x="16370300" y="13362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30983</xdr:rowOff>
    </xdr:from>
    <xdr:to>
      <xdr:col>81</xdr:col>
      <xdr:colOff>101600</xdr:colOff>
      <xdr:row>78</xdr:row>
      <xdr:rowOff>132583</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5430500" y="1340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123710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49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166715</xdr:rowOff>
    </xdr:from>
    <xdr:to>
      <xdr:col>76</xdr:col>
      <xdr:colOff>165100</xdr:colOff>
      <xdr:row>78</xdr:row>
      <xdr:rowOff>96865</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541500" y="1336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87992</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25111" y="1346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115390</xdr:rowOff>
    </xdr:from>
    <xdr:to>
      <xdr:col>72</xdr:col>
      <xdr:colOff>38100</xdr:colOff>
      <xdr:row>78</xdr:row>
      <xdr:rowOff>45540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652500" y="133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62067</xdr:rowOff>
    </xdr:from>
    <xdr:ext cx="534377"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36111" y="1309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1273</xdr:rowOff>
    </xdr:from>
    <xdr:to>
      <xdr:col>67</xdr:col>
      <xdr:colOff>101600</xdr:colOff>
      <xdr:row>77</xdr:row>
      <xdr:rowOff>102873</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763500" y="1320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119400</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47111" y="1297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113257</xdr:rowOff>
    </xdr:from>
    <xdr:to>
      <xdr:col>85</xdr:col>
      <xdr:colOff>126364</xdr:colOff>
      <xdr:row>98</xdr:row>
      <xdr:rowOff>14639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543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18466</xdr:rowOff>
    </xdr:from>
    <xdr:ext cx="469744"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2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14639</xdr:rowOff>
    </xdr:from>
    <xdr:to>
      <xdr:col>86</xdr:col>
      <xdr:colOff>25400</xdr:colOff>
      <xdr:row>98</xdr:row>
      <xdr:rowOff>14639</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1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59934</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318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224,627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113257</xdr:rowOff>
    </xdr:from>
    <xdr:to>
      <xdr:col>86</xdr:col>
      <xdr:colOff>25400</xdr:colOff>
      <xdr:row>90</xdr:row>
      <xdr:rowOff>113257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543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107096</xdr:rowOff>
    </xdr:from>
    <xdr:to>
      <xdr:col>85</xdr:col>
      <xdr:colOff>127000</xdr:colOff>
      <xdr:row>96</xdr:row>
      <xdr:rowOff>131356</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5481300" y="16566296"/>
          <a:ext cx="838200" cy="24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21359</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37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169932</xdr:rowOff>
    </xdr:from>
    <xdr:to>
      <xdr:col>85</xdr:col>
      <xdr:colOff>177800</xdr:colOff>
      <xdr:row>95</xdr:row>
      <xdr:rowOff>100082</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28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131356</xdr:rowOff>
    </xdr:from>
    <xdr:to>
      <xdr:col>81</xdr:col>
      <xdr:colOff>50800</xdr:colOff>
      <xdr:row>96</xdr:row>
      <xdr:rowOff>153645</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590556"/>
          <a:ext cx="889000" cy="2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2694</xdr:rowOff>
    </xdr:from>
    <xdr:to>
      <xdr:col>81</xdr:col>
      <xdr:colOff>101600</xdr:colOff>
      <xdr:row>95</xdr:row>
      <xdr:rowOff>104294</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29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120821</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06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153645</xdr:rowOff>
    </xdr:from>
    <xdr:to>
      <xdr:col>76</xdr:col>
      <xdr:colOff>114300</xdr:colOff>
      <xdr:row>96</xdr:row>
      <xdr:rowOff>158874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612845"/>
          <a:ext cx="889000" cy="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169847</xdr:rowOff>
    </xdr:from>
    <xdr:to>
      <xdr:col>76</xdr:col>
      <xdr:colOff>165100</xdr:colOff>
      <xdr:row>95</xdr:row>
      <xdr:rowOff>99997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28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116524</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61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158874</xdr:rowOff>
    </xdr:from>
    <xdr:to>
      <xdr:col>71</xdr:col>
      <xdr:colOff>177800</xdr:colOff>
      <xdr:row>97</xdr:row>
      <xdr:rowOff>13508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618074"/>
          <a:ext cx="889000" cy="26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21349</xdr:rowOff>
    </xdr:from>
    <xdr:to>
      <xdr:col>72</xdr:col>
      <xdr:colOff>38100</xdr:colOff>
      <xdr:row>95</xdr:row>
      <xdr:rowOff>122949</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0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139476</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8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48437</xdr:rowOff>
    </xdr:from>
    <xdr:to>
      <xdr:col>67</xdr:col>
      <xdr:colOff>101600</xdr:colOff>
      <xdr:row>95</xdr:row>
      <xdr:rowOff>150037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166564</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11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56296</xdr:rowOff>
    </xdr:from>
    <xdr:to>
      <xdr:col>85</xdr:col>
      <xdr:colOff>177800</xdr:colOff>
      <xdr:row>96</xdr:row>
      <xdr:rowOff>157896</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51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34723</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49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80556</xdr:rowOff>
    </xdr:from>
    <xdr:to>
      <xdr:col>81</xdr:col>
      <xdr:colOff>101600</xdr:colOff>
      <xdr:row>97</xdr:row>
      <xdr:rowOff>10706</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53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1833</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63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102845</xdr:rowOff>
    </xdr:from>
    <xdr:to>
      <xdr:col>76</xdr:col>
      <xdr:colOff>165100</xdr:colOff>
      <xdr:row>97</xdr:row>
      <xdr:rowOff>32995</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56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24122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654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108074</xdr:rowOff>
    </xdr:from>
    <xdr:to>
      <xdr:col>72</xdr:col>
      <xdr:colOff>38100</xdr:colOff>
      <xdr:row>97</xdr:row>
      <xdr:rowOff>38224</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56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29351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66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134158</xdr:rowOff>
    </xdr:from>
    <xdr:to>
      <xdr:col>67</xdr:col>
      <xdr:colOff>101600</xdr:colOff>
      <xdr:row>97</xdr:row>
      <xdr:rowOff>64308</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59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55435</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686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131882</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446832"/>
          <a:ext cx="1269" cy="1207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160631</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5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78559</xdr:rowOff>
    </xdr:from>
    <xdr:ext cx="534377"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522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26,421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131882</xdr:rowOff>
    </xdr:from>
    <xdr:to>
      <xdr:col>116</xdr:col>
      <xdr:colOff>152400</xdr:colOff>
      <xdr:row>31</xdr:row>
      <xdr:rowOff>131882</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446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78081</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2173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55204</xdr:rowOff>
    </xdr:from>
    <xdr:to>
      <xdr:col>116</xdr:col>
      <xdr:colOff>114300</xdr:colOff>
      <xdr:row>38</xdr:row>
      <xdr:rowOff>156804</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70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46426</xdr:rowOff>
    </xdr:from>
    <xdr:to>
      <xdr:col>112</xdr:col>
      <xdr:colOff>38100</xdr:colOff>
      <xdr:row>38</xdr:row>
      <xdr:rowOff>148026</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164553</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36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70886</xdr:rowOff>
    </xdr:from>
    <xdr:to>
      <xdr:col>107</xdr:col>
      <xdr:colOff>101600</xdr:colOff>
      <xdr:row>39</xdr:row>
      <xdr:rowOff>1036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17563</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61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61833</xdr:rowOff>
    </xdr:from>
    <xdr:to>
      <xdr:col>102</xdr:col>
      <xdr:colOff>165100</xdr:colOff>
      <xdr:row>38</xdr:row>
      <xdr:rowOff>163433</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8511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2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72075</xdr:rowOff>
    </xdr:from>
    <xdr:to>
      <xdr:col>98</xdr:col>
      <xdr:colOff>38100</xdr:colOff>
      <xdr:row>39</xdr:row>
      <xdr:rowOff>2225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18752</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7017" y="6362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33631</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8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多くの科目において人件費の増加が見られた。また、</a:t>
          </a:r>
          <a:r>
            <a:rPr kumimoji="1" lang="ja-JP" altLang="ja-JP" sz="1100">
              <a:solidFill>
                <a:schemeClr val="dk1"/>
              </a:solidFill>
              <a:effectLst/>
              <a:latin typeface="+mn-lt"/>
              <a:ea typeface="+mn-ea"/>
              <a:cs typeface="+mn-cs"/>
            </a:rPr>
            <a:t>全体</a:t>
          </a:r>
          <a:r>
            <a:rPr kumimoji="1" lang="ja-JP" altLang="en-US" sz="1100">
              <a:solidFill>
                <a:schemeClr val="dk1"/>
              </a:solidFill>
              <a:effectLst/>
              <a:latin typeface="+mn-lt"/>
              <a:ea typeface="+mn-ea"/>
              <a:cs typeface="+mn-cs"/>
            </a:rPr>
            <a:t>的に</a:t>
          </a:r>
          <a:r>
            <a:rPr kumimoji="1" lang="ja-JP" altLang="ja-JP" sz="1100">
              <a:solidFill>
                <a:schemeClr val="dk1"/>
              </a:solidFill>
              <a:effectLst/>
              <a:latin typeface="+mn-lt"/>
              <a:ea typeface="+mn-ea"/>
              <a:cs typeface="+mn-cs"/>
            </a:rPr>
            <a:t>物価高に伴う事業費の影響が見られた一年であった。</a:t>
          </a:r>
          <a:endParaRPr lang="ja-JP" altLang="ja-JP" sz="1400">
            <a:effectLst/>
          </a:endParaRPr>
        </a:p>
        <a:p>
          <a:r>
            <a:rPr kumimoji="1" lang="ja-JP" altLang="ja-JP" sz="1100">
              <a:solidFill>
                <a:schemeClr val="dk1"/>
              </a:solidFill>
              <a:effectLst/>
              <a:latin typeface="+mn-lt"/>
              <a:ea typeface="+mn-ea"/>
              <a:cs typeface="+mn-cs"/>
            </a:rPr>
            <a:t>個別では、民生費においては</a:t>
          </a:r>
          <a:r>
            <a:rPr kumimoji="1" lang="ja-JP" altLang="en-US" sz="1100">
              <a:solidFill>
                <a:schemeClr val="dk1"/>
              </a:solidFill>
              <a:effectLst/>
              <a:latin typeface="+mn-lt"/>
              <a:ea typeface="+mn-ea"/>
              <a:cs typeface="+mn-cs"/>
            </a:rPr>
            <a:t>定額減税調整給付金</a:t>
          </a:r>
          <a:r>
            <a:rPr kumimoji="1" lang="ja-JP" altLang="ja-JP" sz="1100">
              <a:solidFill>
                <a:schemeClr val="dk1"/>
              </a:solidFill>
              <a:effectLst/>
              <a:latin typeface="+mn-lt"/>
              <a:ea typeface="+mn-ea"/>
              <a:cs typeface="+mn-cs"/>
            </a:rPr>
            <a:t>による増、公債費においては新規に借り入れた過疎対策事業債の償還開始による費用増であった</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一方、商工費では物価高騰対応地方創生臨時交付金を活用した商品券配付事業が減少したほか、雪不足により閉鎖したスキー場の事業費が減少した。</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は人口減少や</a:t>
          </a:r>
          <a:r>
            <a:rPr kumimoji="1" lang="ja-JP" altLang="ja-JP" sz="1100">
              <a:solidFill>
                <a:schemeClr val="dk1"/>
              </a:solidFill>
              <a:effectLst/>
              <a:latin typeface="+mn-lt"/>
              <a:ea typeface="+mn-ea"/>
              <a:cs typeface="+mn-cs"/>
            </a:rPr>
            <a:t>施設の老朽化等に伴う更新事業の増加</a:t>
          </a:r>
          <a:r>
            <a:rPr kumimoji="1" lang="ja-JP" altLang="en-US" sz="1100">
              <a:solidFill>
                <a:schemeClr val="dk1"/>
              </a:solidFill>
              <a:effectLst/>
              <a:latin typeface="+mn-lt"/>
              <a:ea typeface="+mn-ea"/>
              <a:cs typeface="+mn-cs"/>
            </a:rPr>
            <a:t>などにより</a:t>
          </a:r>
          <a:r>
            <a:rPr kumimoji="1" lang="ja-JP" altLang="ja-JP" sz="1100">
              <a:solidFill>
                <a:schemeClr val="dk1"/>
              </a:solidFill>
              <a:effectLst/>
              <a:latin typeface="+mn-lt"/>
              <a:ea typeface="+mn-ea"/>
              <a:cs typeface="+mn-cs"/>
            </a:rPr>
            <a:t>住民一人当たりのコスト</a:t>
          </a:r>
          <a:r>
            <a:rPr kumimoji="1" lang="ja-JP" altLang="en-US" sz="1100">
              <a:solidFill>
                <a:schemeClr val="dk1"/>
              </a:solidFill>
              <a:effectLst/>
              <a:latin typeface="+mn-lt"/>
              <a:ea typeface="+mn-ea"/>
              <a:cs typeface="+mn-cs"/>
            </a:rPr>
            <a:t>の増加が見込まれることから、人口規模に即した事業への見直しも検討していかなければならない</a:t>
          </a:r>
          <a:r>
            <a:rPr kumimoji="1" lang="ja-JP" altLang="ja-JP" sz="1100">
              <a:solidFill>
                <a:schemeClr val="dk1"/>
              </a:solidFill>
              <a:effectLst/>
              <a:latin typeface="+mn-lt"/>
              <a:ea typeface="+mn-ea"/>
              <a:cs typeface="+mn-cs"/>
            </a:rPr>
            <a:t>。</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財政調整基金残高は、</a:t>
          </a:r>
          <a:r>
            <a:rPr kumimoji="1" lang="ja-JP" altLang="en-US" sz="1100">
              <a:solidFill>
                <a:schemeClr val="dk1"/>
              </a:solidFill>
              <a:effectLst/>
              <a:latin typeface="+mn-lt"/>
              <a:ea typeface="+mn-ea"/>
              <a:cs typeface="+mn-cs"/>
            </a:rPr>
            <a:t>標準財政規模比では減少しているものの、</a:t>
          </a:r>
          <a:r>
            <a:rPr kumimoji="1" lang="ja-JP" altLang="ja-JP" sz="1100">
              <a:solidFill>
                <a:schemeClr val="dk1"/>
              </a:solidFill>
              <a:effectLst/>
              <a:latin typeface="+mn-lt"/>
              <a:ea typeface="+mn-ea"/>
              <a:cs typeface="+mn-cs"/>
            </a:rPr>
            <a:t>各補助金の活用や単独事業の抑制などで</a:t>
          </a:r>
          <a:r>
            <a:rPr kumimoji="1" lang="ja-JP" altLang="en-US" sz="1100">
              <a:solidFill>
                <a:schemeClr val="dk1"/>
              </a:solidFill>
              <a:effectLst/>
              <a:latin typeface="+mn-lt"/>
              <a:ea typeface="+mn-ea"/>
              <a:cs typeface="+mn-cs"/>
            </a:rPr>
            <a:t>基金残高は微増となった。</a:t>
          </a:r>
          <a:r>
            <a:rPr kumimoji="1" lang="ja-JP" altLang="ja-JP" sz="1100">
              <a:solidFill>
                <a:schemeClr val="dk1"/>
              </a:solidFill>
              <a:effectLst/>
              <a:latin typeface="+mn-lt"/>
              <a:ea typeface="+mn-ea"/>
              <a:cs typeface="+mn-cs"/>
            </a:rPr>
            <a:t>実質単年度収支は</a:t>
          </a:r>
          <a:r>
            <a:rPr kumimoji="1" lang="en-US" altLang="ja-JP" sz="1100">
              <a:solidFill>
                <a:schemeClr val="dk1"/>
              </a:solidFill>
              <a:effectLst/>
              <a:latin typeface="+mn-lt"/>
              <a:ea typeface="+mn-ea"/>
              <a:cs typeface="+mn-cs"/>
            </a:rPr>
            <a:t>12.2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しており、財政調整基金</a:t>
          </a:r>
          <a:r>
            <a:rPr kumimoji="1" lang="ja-JP" altLang="en-US" sz="1100">
              <a:solidFill>
                <a:schemeClr val="dk1"/>
              </a:solidFill>
              <a:effectLst/>
              <a:latin typeface="+mn-lt"/>
              <a:ea typeface="+mn-ea"/>
              <a:cs typeface="+mn-cs"/>
            </a:rPr>
            <a:t>の取崩額が</a:t>
          </a:r>
          <a:r>
            <a:rPr kumimoji="1" lang="ja-JP" altLang="ja-JP" sz="1100">
              <a:solidFill>
                <a:schemeClr val="dk1"/>
              </a:solidFill>
              <a:effectLst/>
              <a:latin typeface="+mn-lt"/>
              <a:ea typeface="+mn-ea"/>
              <a:cs typeface="+mn-cs"/>
            </a:rPr>
            <a:t>減少</a:t>
          </a:r>
          <a:r>
            <a:rPr kumimoji="1" lang="ja-JP" altLang="en-US" sz="1100">
              <a:solidFill>
                <a:schemeClr val="dk1"/>
              </a:solidFill>
              <a:effectLst/>
              <a:latin typeface="+mn-lt"/>
              <a:ea typeface="+mn-ea"/>
              <a:cs typeface="+mn-cs"/>
            </a:rPr>
            <a:t>したことが</a:t>
          </a:r>
          <a:r>
            <a:rPr kumimoji="1" lang="ja-JP" altLang="ja-JP" sz="1100">
              <a:solidFill>
                <a:schemeClr val="dk1"/>
              </a:solidFill>
              <a:effectLst/>
              <a:latin typeface="+mn-lt"/>
              <a:ea typeface="+mn-ea"/>
              <a:cs typeface="+mn-cs"/>
            </a:rPr>
            <a:t>要因となっている。</a:t>
          </a:r>
          <a:endParaRPr lang="ja-JP" altLang="ja-JP" sz="1400">
            <a:effectLst/>
          </a:endParaRPr>
        </a:p>
        <a:p>
          <a:r>
            <a:rPr kumimoji="1" lang="ja-JP" altLang="ja-JP" sz="1100">
              <a:solidFill>
                <a:schemeClr val="dk1"/>
              </a:solidFill>
              <a:effectLst/>
              <a:latin typeface="+mn-lt"/>
              <a:ea typeface="+mn-ea"/>
              <a:cs typeface="+mn-cs"/>
            </a:rPr>
            <a:t>　今後も経常的な経費の見直しに努めるとともに、施設の老朽化等に伴う更新事業の増加が想定されることから、急激な収支の悪化を招かぬよう、施設総量の見直しや長寿命化により対応していく。</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　赤字額（公営企業会計＝資金不足額）が発生している会計が皆無であることから、いずれの会計も数字上は健全経営であることが示されている。一般会計の増加により全体の黒字比率も増加傾向にあるものの、水道事業、病院事業では減少傾向にあり、下水道事業においても</a:t>
          </a:r>
          <a:r>
            <a:rPr kumimoji="1" lang="ja-JP" altLang="en-US" sz="1400">
              <a:solidFill>
                <a:schemeClr val="dk1"/>
              </a:solidFill>
              <a:effectLst/>
              <a:latin typeface="+mn-lt"/>
              <a:ea typeface="+mn-ea"/>
              <a:cs typeface="+mn-cs"/>
            </a:rPr>
            <a:t>補助</a:t>
          </a:r>
          <a:r>
            <a:rPr kumimoji="1" lang="ja-JP" altLang="ja-JP" sz="1400">
              <a:solidFill>
                <a:schemeClr val="dk1"/>
              </a:solidFill>
              <a:effectLst/>
              <a:latin typeface="+mn-lt"/>
              <a:ea typeface="+mn-ea"/>
              <a:cs typeface="+mn-cs"/>
            </a:rPr>
            <a:t>金により収支均衡を図っている状況である。水道事業、下水道事業については施設の老朽化による更新事業が控えており、病院事業についても</a:t>
          </a:r>
          <a:r>
            <a:rPr kumimoji="1" lang="ja-JP" altLang="en-US" sz="1400">
              <a:solidFill>
                <a:schemeClr val="dk1"/>
              </a:solidFill>
              <a:effectLst/>
              <a:latin typeface="+mn-lt"/>
              <a:ea typeface="+mn-ea"/>
              <a:cs typeface="+mn-cs"/>
            </a:rPr>
            <a:t>施設の老朽化に加えて、人口減少による患者数の</a:t>
          </a:r>
          <a:r>
            <a:rPr kumimoji="1" lang="ja-JP" altLang="ja-JP" sz="1400">
              <a:solidFill>
                <a:schemeClr val="dk1"/>
              </a:solidFill>
              <a:effectLst/>
              <a:latin typeface="+mn-lt"/>
              <a:ea typeface="+mn-ea"/>
              <a:cs typeface="+mn-cs"/>
            </a:rPr>
            <a:t>減少</a:t>
          </a:r>
          <a:r>
            <a:rPr kumimoji="1" lang="ja-JP" altLang="en-US" sz="1400">
              <a:solidFill>
                <a:schemeClr val="dk1"/>
              </a:solidFill>
              <a:effectLst/>
              <a:latin typeface="+mn-lt"/>
              <a:ea typeface="+mn-ea"/>
              <a:cs typeface="+mn-cs"/>
            </a:rPr>
            <a:t>により医業収益も年々減少傾向にある</a:t>
          </a:r>
          <a:r>
            <a:rPr kumimoji="1" lang="ja-JP" altLang="ja-JP" sz="1400">
              <a:solidFill>
                <a:schemeClr val="dk1"/>
              </a:solidFill>
              <a:effectLst/>
              <a:latin typeface="+mn-lt"/>
              <a:ea typeface="+mn-ea"/>
              <a:cs typeface="+mn-cs"/>
            </a:rPr>
            <a:t>。</a:t>
          </a:r>
          <a:endParaRPr lang="ja-JP" altLang="ja-JP" sz="1800">
            <a:effectLst/>
          </a:endParaRPr>
        </a:p>
        <a:p>
          <a:r>
            <a:rPr kumimoji="1" lang="ja-JP" altLang="ja-JP" sz="1400">
              <a:solidFill>
                <a:schemeClr val="dk1"/>
              </a:solidFill>
              <a:effectLst/>
              <a:latin typeface="+mn-lt"/>
              <a:ea typeface="+mn-ea"/>
              <a:cs typeface="+mn-cs"/>
            </a:rPr>
            <a:t>　一般会計については、歳入構成の約</a:t>
          </a:r>
          <a:r>
            <a:rPr kumimoji="1" lang="en-US" altLang="ja-JP" sz="1400">
              <a:solidFill>
                <a:schemeClr val="dk1"/>
              </a:solidFill>
              <a:effectLst/>
              <a:latin typeface="+mn-lt"/>
              <a:ea typeface="+mn-ea"/>
              <a:cs typeface="+mn-cs"/>
            </a:rPr>
            <a:t>7</a:t>
          </a:r>
          <a:r>
            <a:rPr kumimoji="1" lang="ja-JP" altLang="ja-JP" sz="1400">
              <a:solidFill>
                <a:schemeClr val="dk1"/>
              </a:solidFill>
              <a:effectLst/>
              <a:latin typeface="+mn-lt"/>
              <a:ea typeface="+mn-ea"/>
              <a:cs typeface="+mn-cs"/>
            </a:rPr>
            <a:t>割にも上る依存財源に頼らざるを得ない綱渡り的な財政運営を強いられており、国の財政状況に起因して地方交付税や各種交付金等が抑制されれば、たちまち町政経営が立ちゆかなくなり、その場合ほぼ全ての会計で資金不足が発生することとなる。</a:t>
          </a:r>
          <a:endParaRPr lang="ja-JP" altLang="ja-JP" sz="1800">
            <a:effectLst/>
          </a:endParaRPr>
        </a:p>
        <a:p>
          <a:r>
            <a:rPr kumimoji="1" lang="ja-JP" altLang="ja-JP" sz="1400">
              <a:solidFill>
                <a:schemeClr val="dk1"/>
              </a:solidFill>
              <a:effectLst/>
              <a:latin typeface="+mn-lt"/>
              <a:ea typeface="+mn-ea"/>
              <a:cs typeface="+mn-cs"/>
            </a:rPr>
            <a:t>　このことから、自主財源の確保とさらに徹底した行政コスト削減策を行い、特別会計については適切な運営計画を立て、経営改善に努める。</a:t>
          </a:r>
          <a:endParaRPr lang="ja-JP" altLang="ja-JP" sz="18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40" zoomScaleNormal="4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5646669</v>
      </c>
      <c r="BO4" s="371"/>
      <c r="BP4" s="371"/>
      <c r="BQ4" s="371"/>
      <c r="BR4" s="371"/>
      <c r="BS4" s="371"/>
      <c r="BT4" s="371"/>
      <c r="BU4" s="372"/>
      <c r="BV4" s="370">
        <v>5755754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7.9</v>
      </c>
      <c r="CU4" s="377"/>
      <c r="CV4" s="377"/>
      <c r="CW4" s="377"/>
      <c r="CX4" s="377"/>
      <c r="CY4" s="377"/>
      <c r="CZ4" s="377"/>
      <c r="DA4" s="378"/>
      <c r="DB4" s="376">
        <v>4.3</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5322813</v>
      </c>
      <c r="BO5" s="408"/>
      <c r="BP5" s="408"/>
      <c r="BQ5" s="408"/>
      <c r="BR5" s="408"/>
      <c r="BS5" s="408"/>
      <c r="BT5" s="408"/>
      <c r="BU5" s="409"/>
      <c r="BV5" s="407">
        <v>5522281</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94.3</v>
      </c>
      <c r="CU5" s="405"/>
      <c r="CV5" s="405"/>
      <c r="CW5" s="405"/>
      <c r="CX5" s="405"/>
      <c r="CY5" s="405"/>
      <c r="CZ5" s="405"/>
      <c r="DA5" s="406"/>
      <c r="DB5" s="404">
        <v>93.4</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323856</v>
      </c>
      <c r="BO6" s="408"/>
      <c r="BP6" s="408"/>
      <c r="BQ6" s="408"/>
      <c r="BR6" s="408"/>
      <c r="BS6" s="408"/>
      <c r="BT6" s="408"/>
      <c r="BU6" s="409"/>
      <c r="BV6" s="407">
        <v>233473</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94.5</v>
      </c>
      <c r="CU6" s="445"/>
      <c r="CV6" s="445"/>
      <c r="CW6" s="445"/>
      <c r="CX6" s="445"/>
      <c r="CY6" s="445"/>
      <c r="CZ6" s="445"/>
      <c r="DA6" s="446"/>
      <c r="DB6" s="444">
        <v>93.8</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22026</v>
      </c>
      <c r="BO7" s="408"/>
      <c r="BP7" s="408"/>
      <c r="BQ7" s="408"/>
      <c r="BR7" s="408"/>
      <c r="BS7" s="408"/>
      <c r="BT7" s="408"/>
      <c r="BU7" s="409"/>
      <c r="BV7" s="407">
        <v>75475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3799549</v>
      </c>
      <c r="CU7" s="408"/>
      <c r="CV7" s="408"/>
      <c r="CW7" s="408"/>
      <c r="CX7" s="408"/>
      <c r="CY7" s="408"/>
      <c r="CZ7" s="408"/>
      <c r="DA7" s="409"/>
      <c r="DB7" s="407">
        <v>3680280</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301830</v>
      </c>
      <c r="BO8" s="408"/>
      <c r="BP8" s="408"/>
      <c r="BQ8" s="408"/>
      <c r="BR8" s="408"/>
      <c r="BS8" s="408"/>
      <c r="BT8" s="408"/>
      <c r="BU8" s="409"/>
      <c r="BV8" s="407">
        <v>157998</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0.32</v>
      </c>
      <c r="CU8" s="448"/>
      <c r="CV8" s="448"/>
      <c r="CW8" s="448"/>
      <c r="CX8" s="448"/>
      <c r="CY8" s="448"/>
      <c r="CZ8" s="448"/>
      <c r="DA8" s="449"/>
      <c r="DB8" s="447">
        <v>0.3</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8345</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143832</v>
      </c>
      <c r="BO9" s="408"/>
      <c r="BP9" s="408"/>
      <c r="BQ9" s="408"/>
      <c r="BR9" s="408"/>
      <c r="BS9" s="408"/>
      <c r="BT9" s="408"/>
      <c r="BU9" s="409"/>
      <c r="BV9" s="407">
        <v>-181227</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7.9</v>
      </c>
      <c r="CU9" s="405"/>
      <c r="CV9" s="405"/>
      <c r="CW9" s="405"/>
      <c r="CX9" s="405"/>
      <c r="CY9" s="405"/>
      <c r="CZ9" s="405"/>
      <c r="DA9" s="406"/>
      <c r="DB9" s="404">
        <v>7.2</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9167</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2577</v>
      </c>
      <c r="BO10" s="408"/>
      <c r="BP10" s="408"/>
      <c r="BQ10" s="408"/>
      <c r="BR10" s="408"/>
      <c r="BS10" s="408"/>
      <c r="BT10" s="408"/>
      <c r="BU10" s="409"/>
      <c r="BV10" s="407">
        <v>1222</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7938</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82312</v>
      </c>
      <c r="BO12" s="408"/>
      <c r="BP12" s="408"/>
      <c r="BQ12" s="408"/>
      <c r="BR12" s="408"/>
      <c r="BS12" s="408"/>
      <c r="BT12" s="408"/>
      <c r="BU12" s="409"/>
      <c r="BV12" s="407">
        <v>206776</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7778</v>
      </c>
      <c r="S13" s="492"/>
      <c r="T13" s="492"/>
      <c r="U13" s="492"/>
      <c r="V13" s="493"/>
      <c r="W13" s="423" t="s">
        <v>131</v>
      </c>
      <c r="X13" s="424"/>
      <c r="Y13" s="424"/>
      <c r="Z13" s="424"/>
      <c r="AA13" s="424"/>
      <c r="AB13" s="414"/>
      <c r="AC13" s="458">
        <v>421</v>
      </c>
      <c r="AD13" s="459"/>
      <c r="AE13" s="459"/>
      <c r="AF13" s="459"/>
      <c r="AG13" s="501"/>
      <c r="AH13" s="458">
        <v>487</v>
      </c>
      <c r="AI13" s="459"/>
      <c r="AJ13" s="459"/>
      <c r="AK13" s="459"/>
      <c r="AL13" s="460"/>
      <c r="AM13" s="436" t="s">
        <v>132</v>
      </c>
      <c r="AN13" s="437"/>
      <c r="AO13" s="437"/>
      <c r="AP13" s="437"/>
      <c r="AQ13" s="437"/>
      <c r="AR13" s="437"/>
      <c r="AS13" s="437"/>
      <c r="AT13" s="438"/>
      <c r="AU13" s="439" t="s">
        <v>90</v>
      </c>
      <c r="AV13" s="440"/>
      <c r="AW13" s="440"/>
      <c r="AX13" s="440"/>
      <c r="AY13" s="441" t="s">
        <v>133</v>
      </c>
      <c r="AZ13" s="442"/>
      <c r="BA13" s="442"/>
      <c r="BB13" s="442"/>
      <c r="BC13" s="442"/>
      <c r="BD13" s="442"/>
      <c r="BE13" s="442"/>
      <c r="BF13" s="442"/>
      <c r="BG13" s="442"/>
      <c r="BH13" s="442"/>
      <c r="BI13" s="442"/>
      <c r="BJ13" s="442"/>
      <c r="BK13" s="442"/>
      <c r="BL13" s="442"/>
      <c r="BM13" s="443"/>
      <c r="BN13" s="407">
        <v>64097</v>
      </c>
      <c r="BO13" s="408"/>
      <c r="BP13" s="408"/>
      <c r="BQ13" s="408"/>
      <c r="BR13" s="408"/>
      <c r="BS13" s="408"/>
      <c r="BT13" s="408"/>
      <c r="BU13" s="409"/>
      <c r="BV13" s="407">
        <v>-386781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6.1</v>
      </c>
      <c r="CU13" s="405"/>
      <c r="CV13" s="405"/>
      <c r="CW13" s="405"/>
      <c r="CX13" s="405"/>
      <c r="CY13" s="405"/>
      <c r="CZ13" s="405"/>
      <c r="DA13" s="406"/>
      <c r="DB13" s="404">
        <v>5.4</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8116</v>
      </c>
      <c r="S14" s="492"/>
      <c r="T14" s="492"/>
      <c r="U14" s="492"/>
      <c r="V14" s="493"/>
      <c r="W14" s="397"/>
      <c r="X14" s="398"/>
      <c r="Y14" s="398"/>
      <c r="Z14" s="398"/>
      <c r="AA14" s="398"/>
      <c r="AB14" s="387"/>
      <c r="AC14" s="494">
        <v>9.6999999999999993</v>
      </c>
      <c r="AD14" s="495"/>
      <c r="AE14" s="495"/>
      <c r="AF14" s="495"/>
      <c r="AG14" s="496"/>
      <c r="AH14" s="494">
        <v>10.3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7950</v>
      </c>
      <c r="S15" s="492"/>
      <c r="T15" s="492"/>
      <c r="U15" s="492"/>
      <c r="V15" s="493"/>
      <c r="W15" s="423" t="s">
        <v>137</v>
      </c>
      <c r="X15" s="424"/>
      <c r="Y15" s="424"/>
      <c r="Z15" s="424"/>
      <c r="AA15" s="424"/>
      <c r="AB15" s="414"/>
      <c r="AC15" s="458">
        <v>1426</v>
      </c>
      <c r="AD15" s="459"/>
      <c r="AE15" s="459"/>
      <c r="AF15" s="459"/>
      <c r="AG15" s="501"/>
      <c r="AH15" s="458">
        <v>1540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1178342</v>
      </c>
      <c r="BO15" s="371"/>
      <c r="BP15" s="371"/>
      <c r="BQ15" s="371"/>
      <c r="BR15" s="371"/>
      <c r="BS15" s="371"/>
      <c r="BT15" s="371"/>
      <c r="BU15" s="372"/>
      <c r="BV15" s="370">
        <v>1119567</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32.700000000000003</v>
      </c>
      <c r="AD16" s="495"/>
      <c r="AE16" s="495"/>
      <c r="AF16" s="495"/>
      <c r="AG16" s="496"/>
      <c r="AH16" s="494">
        <v>32.4</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3493031</v>
      </c>
      <c r="BO16" s="408"/>
      <c r="BP16" s="408"/>
      <c r="BQ16" s="408"/>
      <c r="BR16" s="408"/>
      <c r="BS16" s="408"/>
      <c r="BT16" s="408"/>
      <c r="BU16" s="409"/>
      <c r="BV16" s="407">
        <v>3406036</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2515</v>
      </c>
      <c r="AD17" s="459"/>
      <c r="AE17" s="459"/>
      <c r="AF17" s="459"/>
      <c r="AG17" s="501"/>
      <c r="AH17" s="458">
        <v>2723</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1476525</v>
      </c>
      <c r="BO17" s="408"/>
      <c r="BP17" s="408"/>
      <c r="BQ17" s="408"/>
      <c r="BR17" s="408"/>
      <c r="BS17" s="408"/>
      <c r="BT17" s="408"/>
      <c r="BU17" s="409"/>
      <c r="BV17" s="407">
        <v>1400712</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146</v>
      </c>
      <c r="C18" s="450"/>
      <c r="D18" s="450"/>
      <c r="E18" s="530"/>
      <c r="F18" s="530"/>
      <c r="G18" s="530"/>
      <c r="H18" s="530"/>
      <c r="I18" s="530"/>
      <c r="J18" s="530"/>
      <c r="K18" s="530"/>
      <c r="L18" s="531">
        <v>270.77</v>
      </c>
      <c r="M18" s="531"/>
      <c r="N18" s="531"/>
      <c r="O18" s="531"/>
      <c r="P18" s="531"/>
      <c r="Q18" s="531"/>
      <c r="R18" s="532"/>
      <c r="S18" s="532"/>
      <c r="T18" s="532"/>
      <c r="U18" s="532"/>
      <c r="V18" s="533"/>
      <c r="W18" s="425"/>
      <c r="X18" s="426"/>
      <c r="Y18" s="426"/>
      <c r="Z18" s="426"/>
      <c r="AA18" s="426"/>
      <c r="AB18" s="417"/>
      <c r="AC18" s="534">
        <v>57.7</v>
      </c>
      <c r="AD18" s="535"/>
      <c r="AE18" s="535"/>
      <c r="AF18" s="535"/>
      <c r="AG18" s="536"/>
      <c r="AH18" s="534">
        <v>57.3</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3568185</v>
      </c>
      <c r="BO18" s="408"/>
      <c r="BP18" s="408"/>
      <c r="BQ18" s="408"/>
      <c r="BR18" s="408"/>
      <c r="BS18" s="408"/>
      <c r="BT18" s="408"/>
      <c r="BU18" s="409"/>
      <c r="BV18" s="407">
        <v>3433862</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148</v>
      </c>
      <c r="C19" s="450"/>
      <c r="D19" s="450"/>
      <c r="E19" s="530"/>
      <c r="F19" s="530"/>
      <c r="G19" s="530"/>
      <c r="H19" s="530"/>
      <c r="I19" s="530"/>
      <c r="J19" s="530"/>
      <c r="K19" s="530"/>
      <c r="L19" s="538">
        <v>31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4620270</v>
      </c>
      <c r="BO19" s="408"/>
      <c r="BP19" s="408"/>
      <c r="BQ19" s="408"/>
      <c r="BR19" s="408"/>
      <c r="BS19" s="408"/>
      <c r="BT19" s="408"/>
      <c r="BU19" s="409"/>
      <c r="BV19" s="407">
        <v>4685708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150</v>
      </c>
      <c r="C20" s="450"/>
      <c r="D20" s="450"/>
      <c r="E20" s="530"/>
      <c r="F20" s="530"/>
      <c r="G20" s="530"/>
      <c r="H20" s="530"/>
      <c r="I20" s="530"/>
      <c r="J20" s="530"/>
      <c r="K20" s="530"/>
      <c r="L20" s="538">
        <v>2967</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2455437</v>
      </c>
      <c r="BO22" s="371"/>
      <c r="BP22" s="371"/>
      <c r="BQ22" s="371"/>
      <c r="BR22" s="371"/>
      <c r="BS22" s="371"/>
      <c r="BT22" s="371"/>
      <c r="BU22" s="372"/>
      <c r="BV22" s="370">
        <v>2584715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2253057</v>
      </c>
      <c r="BO23" s="408"/>
      <c r="BP23" s="408"/>
      <c r="BQ23" s="408"/>
      <c r="BR23" s="408"/>
      <c r="BS23" s="408"/>
      <c r="BT23" s="408"/>
      <c r="BU23" s="409"/>
      <c r="BV23" s="407">
        <v>2334287</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160</v>
      </c>
      <c r="F24" s="437"/>
      <c r="G24" s="437"/>
      <c r="H24" s="437"/>
      <c r="I24" s="437"/>
      <c r="J24" s="437"/>
      <c r="K24" s="438"/>
      <c r="L24" s="458">
        <v>1</v>
      </c>
      <c r="M24" s="459"/>
      <c r="N24" s="459"/>
      <c r="O24" s="459"/>
      <c r="P24" s="501"/>
      <c r="Q24" s="458">
        <v>8470</v>
      </c>
      <c r="R24" s="459"/>
      <c r="S24" s="459"/>
      <c r="T24" s="459"/>
      <c r="U24" s="459"/>
      <c r="V24" s="501"/>
      <c r="W24" s="553"/>
      <c r="X24" s="554"/>
      <c r="Y24" s="555"/>
      <c r="Z24" s="457" t="s">
        <v>161</v>
      </c>
      <c r="AA24" s="437"/>
      <c r="AB24" s="437"/>
      <c r="AC24" s="437"/>
      <c r="AD24" s="437"/>
      <c r="AE24" s="437"/>
      <c r="AF24" s="437"/>
      <c r="AG24" s="438"/>
      <c r="AH24" s="458">
        <v>99</v>
      </c>
      <c r="AI24" s="459"/>
      <c r="AJ24" s="459"/>
      <c r="AK24" s="459"/>
      <c r="AL24" s="501"/>
      <c r="AM24" s="458">
        <v>291258</v>
      </c>
      <c r="AN24" s="459"/>
      <c r="AO24" s="459"/>
      <c r="AP24" s="459"/>
      <c r="AQ24" s="459"/>
      <c r="AR24" s="501"/>
      <c r="AS24" s="458">
        <v>2942</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1512366</v>
      </c>
      <c r="BO24" s="408"/>
      <c r="BP24" s="408"/>
      <c r="BQ24" s="408"/>
      <c r="BR24" s="408"/>
      <c r="BS24" s="408"/>
      <c r="BT24" s="408"/>
      <c r="BU24" s="409"/>
      <c r="BV24" s="407">
        <v>1532004</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163</v>
      </c>
      <c r="F25" s="437"/>
      <c r="G25" s="437"/>
      <c r="H25" s="437"/>
      <c r="I25" s="437"/>
      <c r="J25" s="437"/>
      <c r="K25" s="438"/>
      <c r="L25" s="458">
        <v>1</v>
      </c>
      <c r="M25" s="459"/>
      <c r="N25" s="459"/>
      <c r="O25" s="459"/>
      <c r="P25" s="501"/>
      <c r="Q25" s="458">
        <v>6110</v>
      </c>
      <c r="R25" s="459"/>
      <c r="S25" s="459"/>
      <c r="T25" s="459"/>
      <c r="U25" s="459"/>
      <c r="V25" s="501"/>
      <c r="W25" s="553"/>
      <c r="X25" s="554"/>
      <c r="Y25" s="555"/>
      <c r="Z25" s="457" t="s">
        <v>164</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341586</v>
      </c>
      <c r="BO25" s="371"/>
      <c r="BP25" s="371"/>
      <c r="BQ25" s="371"/>
      <c r="BR25" s="371"/>
      <c r="BS25" s="371"/>
      <c r="BT25" s="371"/>
      <c r="BU25" s="372"/>
      <c r="BV25" s="370">
        <v>162652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166</v>
      </c>
      <c r="F26" s="437"/>
      <c r="G26" s="437"/>
      <c r="H26" s="437"/>
      <c r="I26" s="437"/>
      <c r="J26" s="437"/>
      <c r="K26" s="438"/>
      <c r="L26" s="458">
        <v>1</v>
      </c>
      <c r="M26" s="459"/>
      <c r="N26" s="459"/>
      <c r="O26" s="459"/>
      <c r="P26" s="501"/>
      <c r="Q26" s="458">
        <v>5400</v>
      </c>
      <c r="R26" s="459"/>
      <c r="S26" s="459"/>
      <c r="T26" s="459"/>
      <c r="U26" s="459"/>
      <c r="V26" s="501"/>
      <c r="W26" s="553"/>
      <c r="X26" s="554"/>
      <c r="Y26" s="555"/>
      <c r="Z26" s="457" t="s">
        <v>167</v>
      </c>
      <c r="AA26" s="559"/>
      <c r="AB26" s="559"/>
      <c r="AC26" s="559"/>
      <c r="AD26" s="559"/>
      <c r="AE26" s="559"/>
      <c r="AF26" s="559"/>
      <c r="AG26" s="560"/>
      <c r="AH26" s="458">
        <v>2</v>
      </c>
      <c r="AI26" s="459"/>
      <c r="AJ26" s="459"/>
      <c r="AK26" s="459"/>
      <c r="AL26" s="501"/>
      <c r="AM26" s="458" t="s">
        <v>168</v>
      </c>
      <c r="AN26" s="459"/>
      <c r="AO26" s="459"/>
      <c r="AP26" s="459"/>
      <c r="AQ26" s="459"/>
      <c r="AR26" s="501"/>
      <c r="AS26" s="458" t="s">
        <v>168</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3200</v>
      </c>
      <c r="R27" s="459"/>
      <c r="S27" s="459"/>
      <c r="T27" s="459"/>
      <c r="U27" s="459"/>
      <c r="V27" s="501"/>
      <c r="W27" s="553"/>
      <c r="X27" s="554"/>
      <c r="Y27" s="555"/>
      <c r="Z27" s="457" t="s">
        <v>171</v>
      </c>
      <c r="AA27" s="437"/>
      <c r="AB27" s="437"/>
      <c r="AC27" s="437"/>
      <c r="AD27" s="437"/>
      <c r="AE27" s="437"/>
      <c r="AF27" s="437"/>
      <c r="AG27" s="438"/>
      <c r="AH27" s="458">
        <v>12</v>
      </c>
      <c r="AI27" s="459"/>
      <c r="AJ27" s="459"/>
      <c r="AK27" s="459"/>
      <c r="AL27" s="501"/>
      <c r="AM27" s="458">
        <v>33614</v>
      </c>
      <c r="AN27" s="459"/>
      <c r="AO27" s="459"/>
      <c r="AP27" s="459"/>
      <c r="AQ27" s="459"/>
      <c r="AR27" s="501"/>
      <c r="AS27" s="458">
        <v>2801</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307807</v>
      </c>
      <c r="BO27" s="527"/>
      <c r="BP27" s="527"/>
      <c r="BQ27" s="527"/>
      <c r="BR27" s="527"/>
      <c r="BS27" s="527"/>
      <c r="BT27" s="527"/>
      <c r="BU27" s="528"/>
      <c r="BV27" s="526">
        <v>307757</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2720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1653501</v>
      </c>
      <c r="BO28" s="371"/>
      <c r="BP28" s="371"/>
      <c r="BQ28" s="371"/>
      <c r="BR28" s="371"/>
      <c r="BS28" s="371"/>
      <c r="BT28" s="371"/>
      <c r="BU28" s="372"/>
      <c r="BV28" s="370">
        <v>1633236</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11</v>
      </c>
      <c r="M29" s="459"/>
      <c r="N29" s="459"/>
      <c r="O29" s="459"/>
      <c r="P29" s="501"/>
      <c r="Q29" s="458">
        <v>2620</v>
      </c>
      <c r="R29" s="459"/>
      <c r="S29" s="459"/>
      <c r="T29" s="459"/>
      <c r="U29" s="459"/>
      <c r="V29" s="501"/>
      <c r="W29" s="556"/>
      <c r="X29" s="557"/>
      <c r="Y29" s="558"/>
      <c r="Z29" s="457" t="s">
        <v>177</v>
      </c>
      <c r="AA29" s="437"/>
      <c r="AB29" s="437"/>
      <c r="AC29" s="437"/>
      <c r="AD29" s="437"/>
      <c r="AE29" s="437"/>
      <c r="AF29" s="437"/>
      <c r="AG29" s="438"/>
      <c r="AH29" s="458">
        <v>111</v>
      </c>
      <c r="AI29" s="459"/>
      <c r="AJ29" s="459"/>
      <c r="AK29" s="459"/>
      <c r="AL29" s="501"/>
      <c r="AM29" s="458">
        <v>324872</v>
      </c>
      <c r="AN29" s="459"/>
      <c r="AO29" s="459"/>
      <c r="AP29" s="459"/>
      <c r="AQ29" s="459"/>
      <c r="AR29" s="501"/>
      <c r="AS29" s="458">
        <v>2927</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193024</v>
      </c>
      <c r="BO29" s="408"/>
      <c r="BP29" s="408"/>
      <c r="BQ29" s="408"/>
      <c r="BR29" s="408"/>
      <c r="BS29" s="408"/>
      <c r="BT29" s="408"/>
      <c r="BU29" s="409"/>
      <c r="BV29" s="407">
        <v>174077</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1059362</v>
      </c>
      <c r="BO30" s="527"/>
      <c r="BP30" s="527"/>
      <c r="BQ30" s="527"/>
      <c r="BR30" s="527"/>
      <c r="BS30" s="527"/>
      <c r="BT30" s="527"/>
      <c r="BU30" s="528"/>
      <c r="BV30" s="526">
        <v>1042122</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川崎町国民健康保険特別会計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川崎町水道事業会計</v>
      </c>
      <c r="AP34" s="598"/>
      <c r="AQ34" s="598"/>
      <c r="AR34" s="598"/>
      <c r="AS34" s="598"/>
      <c r="AT34" s="598"/>
      <c r="AU34" s="598"/>
      <c r="AV34" s="598"/>
      <c r="AW34" s="598"/>
      <c r="AX34" s="598"/>
      <c r="AY34" s="598"/>
      <c r="AZ34" s="598"/>
      <c r="BA34" s="598"/>
      <c r="BB34" s="598"/>
      <c r="BC34" s="598"/>
      <c r="BD34" s="169"/>
      <c r="BE34" s="597">
        <f>IF(BG34="","",MAX(C34:D43,U34:V43,AM34:AN43)+1)</f>
        <v>8</v>
      </c>
      <c r="BF34" s="597"/>
      <c r="BG34" s="598" t="str">
        <f>IF('各会計、関係団体の財政状況及び健全化判断比率'!B34="","",'各会計、関係団体の財政状況及び健全化判断比率'!B34)</f>
        <v>川崎町温泉事業特別会計</v>
      </c>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宮城県市町村職員退職手当組合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川崎町介護保険特別会計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川崎町病院事業会計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宮城県市町村非常勤消防職員補償報償組合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川崎町後期高齢者医療保険特別会計</v>
      </c>
      <c r="X36" s="598"/>
      <c r="Y36" s="598"/>
      <c r="Z36" s="598"/>
      <c r="AA36" s="598"/>
      <c r="AB36" s="598"/>
      <c r="AC36" s="598"/>
      <c r="AD36" s="598"/>
      <c r="AE36" s="598"/>
      <c r="AF36" s="598"/>
      <c r="AG36" s="598"/>
      <c r="AH36" s="598"/>
      <c r="AI36" s="598"/>
      <c r="AJ36" s="598"/>
      <c r="AK36" s="598"/>
      <c r="AL36" s="169"/>
      <c r="AM36" s="597">
        <f t="shared" si="0"/>
        <v>7</v>
      </c>
      <c r="AN36" s="597"/>
      <c r="AO36" s="598" t="str">
        <f>IF('各会計、関係団体の財政状況及び健全化判断比率'!B33="","",'各会計、関係団体の財政状況及び健全化判断比率'!B33)</f>
        <v>川崎町公共下水道事業会計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11</v>
      </c>
      <c r="BX36" s="597"/>
      <c r="BY36" s="598" t="str">
        <f>IF('各会計、関係団体の財政状況及び健全化判断比率'!B70="","",'各会計、関係団体の財政状況及び健全化判断比率'!B70)</f>
        <v>仙南地域広域行政事務組合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12</v>
      </c>
      <c r="BX37" s="597"/>
      <c r="BY37" s="598" t="str">
        <f>IF('各会計、関係団体の財政状況及び健全化判断比率'!B71="","",'各会計、関係団体の財政状況及び健全化判断比率'!B71)</f>
        <v>宮城県市町村自治振興センター</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13</v>
      </c>
      <c r="BX38" s="597"/>
      <c r="BY38" s="598" t="str">
        <f>IF('各会計、関係団体の財政状況及び健全化判断比率'!B72="","",'各会計、関係団体の財政状況及び健全化判断比率'!B72)</f>
        <v>宮城県後期高齢者医療広域連合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14</v>
      </c>
      <c r="BX39" s="597"/>
      <c r="BY39" s="598" t="str">
        <f>IF('各会計、関係団体の財政状況及び健全化判断比率'!B73="","",'各会計、関係団体の財政状況及び健全化判断比率'!B73)</f>
        <v>宮城県後期高齢者医療事業会計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xO6akoveVRx5ETi7F/tvw1wx5nBLNQ7cmyDXBLH/dNYqwn4fx14/BgLGwajZBkUfoBEY04J9rCG2zchvgXey0Q==" saltValue="L82BoYKORYL4pLW8IsuVc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election activeCell="I35" sqref="I35"/>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51" t="s">
        <v>533</v>
      </c>
      <c r="D34" s="1151"/>
      <c r="E34" s="1152"/>
      <c r="F34" s="32">
        <v>4.97</v>
      </c>
      <c r="G34" s="33">
        <v>7.1</v>
      </c>
      <c r="H34" s="33">
        <v>9.27</v>
      </c>
      <c r="I34" s="33">
        <v>4.29</v>
      </c>
      <c r="J34" s="34">
        <v>7.94</v>
      </c>
      <c r="K34" s="22"/>
      <c r="L34" s="22"/>
      <c r="M34" s="22"/>
      <c r="N34" s="22"/>
      <c r="O34" s="22"/>
      <c r="P34" s="22"/>
    </row>
    <row r="35" spans="1:16" ht="39" customHeight="1" x14ac:dyDescent="0.15">
      <c r="A35" s="22"/>
      <c r="B35" s="35"/>
      <c r="C35" s="1145" t="s">
        <v>534</v>
      </c>
      <c r="D35" s="1146"/>
      <c r="E35" s="1147"/>
      <c r="F35" s="36">
        <v>8.35</v>
      </c>
      <c r="G35" s="37">
        <v>6.92</v>
      </c>
      <c r="H35" s="37">
        <v>6.54</v>
      </c>
      <c r="I35" s="37">
        <v>6.13</v>
      </c>
      <c r="J35" s="38">
        <v>5.73</v>
      </c>
      <c r="K35" s="22"/>
      <c r="L35" s="22"/>
      <c r="M35" s="22"/>
      <c r="N35" s="22"/>
      <c r="O35" s="22"/>
      <c r="P35" s="22"/>
    </row>
    <row r="36" spans="1:16" ht="39" customHeight="1" x14ac:dyDescent="0.15">
      <c r="A36" s="22"/>
      <c r="B36" s="35"/>
      <c r="C36" s="1145" t="s">
        <v>535</v>
      </c>
      <c r="D36" s="1146"/>
      <c r="E36" s="1147"/>
      <c r="F36" s="36" t="s">
        <v>489</v>
      </c>
      <c r="G36" s="37" t="s">
        <v>489</v>
      </c>
      <c r="H36" s="37" t="s">
        <v>489</v>
      </c>
      <c r="I36" s="37" t="s">
        <v>489</v>
      </c>
      <c r="J36" s="38">
        <v>3.97</v>
      </c>
      <c r="K36" s="22"/>
      <c r="L36" s="22"/>
      <c r="M36" s="22"/>
      <c r="N36" s="22"/>
      <c r="O36" s="22"/>
      <c r="P36" s="22"/>
    </row>
    <row r="37" spans="1:16" ht="39" customHeight="1" x14ac:dyDescent="0.15">
      <c r="A37" s="22"/>
      <c r="B37" s="35"/>
      <c r="C37" s="1145" t="s">
        <v>536</v>
      </c>
      <c r="D37" s="1146"/>
      <c r="E37" s="1147"/>
      <c r="F37" s="36">
        <v>0.98</v>
      </c>
      <c r="G37" s="37">
        <v>2.4700000000000002</v>
      </c>
      <c r="H37" s="37">
        <v>1.76</v>
      </c>
      <c r="I37" s="37">
        <v>2.34</v>
      </c>
      <c r="J37" s="38">
        <v>1.56</v>
      </c>
      <c r="K37" s="22"/>
      <c r="L37" s="22"/>
      <c r="M37" s="22"/>
      <c r="N37" s="22"/>
      <c r="O37" s="22"/>
      <c r="P37" s="22"/>
    </row>
    <row r="38" spans="1:16" ht="39" customHeight="1" x14ac:dyDescent="0.15">
      <c r="A38" s="22"/>
      <c r="B38" s="35"/>
      <c r="C38" s="1145" t="s">
        <v>537</v>
      </c>
      <c r="D38" s="1146"/>
      <c r="E38" s="1147"/>
      <c r="F38" s="36">
        <v>1.5</v>
      </c>
      <c r="G38" s="37">
        <v>1.91</v>
      </c>
      <c r="H38" s="37">
        <v>2.46</v>
      </c>
      <c r="I38" s="37">
        <v>2.2200000000000002</v>
      </c>
      <c r="J38" s="38">
        <v>0.74</v>
      </c>
      <c r="K38" s="22"/>
      <c r="L38" s="22"/>
      <c r="M38" s="22"/>
      <c r="N38" s="22"/>
      <c r="O38" s="22"/>
      <c r="P38" s="22"/>
    </row>
    <row r="39" spans="1:16" ht="39" customHeight="1" x14ac:dyDescent="0.15">
      <c r="A39" s="22"/>
      <c r="B39" s="35"/>
      <c r="C39" s="1145" t="s">
        <v>538</v>
      </c>
      <c r="D39" s="1146"/>
      <c r="E39" s="1147"/>
      <c r="F39" s="36">
        <v>0.84</v>
      </c>
      <c r="G39" s="37">
        <v>1.19</v>
      </c>
      <c r="H39" s="37">
        <v>1.3</v>
      </c>
      <c r="I39" s="37">
        <v>0.92</v>
      </c>
      <c r="J39" s="38">
        <v>0.21</v>
      </c>
      <c r="K39" s="22"/>
      <c r="L39" s="22"/>
      <c r="M39" s="22"/>
      <c r="N39" s="22"/>
      <c r="O39" s="22"/>
      <c r="P39" s="22"/>
    </row>
    <row r="40" spans="1:16" ht="39" customHeight="1" x14ac:dyDescent="0.15">
      <c r="A40" s="22"/>
      <c r="B40" s="35"/>
      <c r="C40" s="1145" t="s">
        <v>539</v>
      </c>
      <c r="D40" s="1146"/>
      <c r="E40" s="1147"/>
      <c r="F40" s="36">
        <v>0.02</v>
      </c>
      <c r="G40" s="37">
        <v>0.05</v>
      </c>
      <c r="H40" s="37">
        <v>0.03</v>
      </c>
      <c r="I40" s="37">
        <v>0.08</v>
      </c>
      <c r="J40" s="38">
        <v>0.14000000000000001</v>
      </c>
      <c r="K40" s="22"/>
      <c r="L40" s="22"/>
      <c r="M40" s="22"/>
      <c r="N40" s="22"/>
      <c r="O40" s="22"/>
      <c r="P40" s="22"/>
    </row>
    <row r="41" spans="1:16" ht="39" customHeight="1" x14ac:dyDescent="0.15">
      <c r="A41" s="22"/>
      <c r="B41" s="35"/>
      <c r="C41" s="1145" t="s">
        <v>540</v>
      </c>
      <c r="D41" s="1146"/>
      <c r="E41" s="1147"/>
      <c r="F41" s="36">
        <v>0</v>
      </c>
      <c r="G41" s="37">
        <v>0</v>
      </c>
      <c r="H41" s="37">
        <v>0</v>
      </c>
      <c r="I41" s="37">
        <v>0</v>
      </c>
      <c r="J41" s="38">
        <v>0</v>
      </c>
      <c r="K41" s="22"/>
      <c r="L41" s="22"/>
      <c r="M41" s="22"/>
      <c r="N41" s="22"/>
      <c r="O41" s="22"/>
      <c r="P41" s="22"/>
    </row>
    <row r="42" spans="1:16" ht="39" customHeight="1" x14ac:dyDescent="0.15">
      <c r="A42" s="22"/>
      <c r="B42" s="39"/>
      <c r="C42" s="1145" t="s">
        <v>541</v>
      </c>
      <c r="D42" s="1146"/>
      <c r="E42" s="1147"/>
      <c r="F42" s="36" t="s">
        <v>489</v>
      </c>
      <c r="G42" s="37" t="s">
        <v>489</v>
      </c>
      <c r="H42" s="37" t="s">
        <v>489</v>
      </c>
      <c r="I42" s="37" t="s">
        <v>489</v>
      </c>
      <c r="J42" s="38" t="s">
        <v>489</v>
      </c>
      <c r="K42" s="22"/>
      <c r="L42" s="22"/>
      <c r="M42" s="22"/>
      <c r="N42" s="22"/>
      <c r="O42" s="22"/>
      <c r="P42" s="22"/>
    </row>
    <row r="43" spans="1:16" ht="39" customHeight="1" thickBot="1" x14ac:dyDescent="0.2">
      <c r="A43" s="22"/>
      <c r="B43" s="40"/>
      <c r="C43" s="1148" t="s">
        <v>542</v>
      </c>
      <c r="D43" s="1149"/>
      <c r="E43" s="1150"/>
      <c r="F43" s="41">
        <v>0.23</v>
      </c>
      <c r="G43" s="42">
        <v>0.44</v>
      </c>
      <c r="H43" s="42">
        <v>1.1299999999999999</v>
      </c>
      <c r="I43" s="42">
        <v>1.25</v>
      </c>
      <c r="J43" s="43" t="s">
        <v>489</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wQ048ZdHcCdr2KmZPFsjpnqb9S2RoHYMiyp7nLx4f5YHJdWiwDs+Ng71fxLa1v7V+kbwr8rXM3hISeuI9z25g==" saltValue="3oR+bW1verf25U8X6tnOZ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10" zoomScale="55" zoomScaleNormal="55" zoomScaleSheetLayoutView="55" workbookViewId="0">
      <selection activeCell="T63" sqref="T63"/>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276</v>
      </c>
      <c r="L45" s="60">
        <v>309</v>
      </c>
      <c r="M45" s="60">
        <v>311</v>
      </c>
      <c r="N45" s="60">
        <v>336</v>
      </c>
      <c r="O45" s="61">
        <v>363</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489</v>
      </c>
      <c r="L46" s="64" t="s">
        <v>489</v>
      </c>
      <c r="M46" s="64" t="s">
        <v>489</v>
      </c>
      <c r="N46" s="64" t="s">
        <v>489</v>
      </c>
      <c r="O46" s="65" t="s">
        <v>489</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489</v>
      </c>
      <c r="L47" s="64" t="s">
        <v>489</v>
      </c>
      <c r="M47" s="64" t="s">
        <v>489</v>
      </c>
      <c r="N47" s="64" t="s">
        <v>489</v>
      </c>
      <c r="O47" s="65" t="s">
        <v>489</v>
      </c>
      <c r="P47" s="48"/>
      <c r="Q47" s="48"/>
      <c r="R47" s="48"/>
      <c r="S47" s="48"/>
      <c r="T47" s="48"/>
      <c r="U47" s="48"/>
    </row>
    <row r="48" spans="1:21" ht="30.75" customHeight="1" x14ac:dyDescent="0.15">
      <c r="A48" s="48"/>
      <c r="B48" s="1155"/>
      <c r="C48" s="1156"/>
      <c r="D48" s="62"/>
      <c r="E48" s="1161" t="s">
        <v>13</v>
      </c>
      <c r="F48" s="1161"/>
      <c r="G48" s="1161"/>
      <c r="H48" s="1161"/>
      <c r="I48" s="1161"/>
      <c r="J48" s="1162"/>
      <c r="K48" s="63">
        <v>234</v>
      </c>
      <c r="L48" s="64">
        <v>218</v>
      </c>
      <c r="M48" s="64">
        <v>266</v>
      </c>
      <c r="N48" s="64">
        <v>259</v>
      </c>
      <c r="O48" s="65">
        <v>204</v>
      </c>
      <c r="P48" s="48"/>
      <c r="Q48" s="48"/>
      <c r="R48" s="48"/>
      <c r="S48" s="48"/>
      <c r="T48" s="48"/>
      <c r="U48" s="48"/>
    </row>
    <row r="49" spans="1:21" ht="30.75" customHeight="1" x14ac:dyDescent="0.15">
      <c r="A49" s="48"/>
      <c r="B49" s="1155"/>
      <c r="C49" s="1156"/>
      <c r="D49" s="62"/>
      <c r="E49" s="1161" t="s">
        <v>14</v>
      </c>
      <c r="F49" s="1161"/>
      <c r="G49" s="1161"/>
      <c r="H49" s="1161"/>
      <c r="I49" s="1161"/>
      <c r="J49" s="1162"/>
      <c r="K49" s="63">
        <v>19</v>
      </c>
      <c r="L49" s="64">
        <v>21</v>
      </c>
      <c r="M49" s="64">
        <v>21</v>
      </c>
      <c r="N49" s="64">
        <v>21</v>
      </c>
      <c r="O49" s="65">
        <v>21</v>
      </c>
      <c r="P49" s="48"/>
      <c r="Q49" s="48"/>
      <c r="R49" s="48"/>
      <c r="S49" s="48"/>
      <c r="T49" s="48"/>
      <c r="U49" s="48"/>
    </row>
    <row r="50" spans="1:21" ht="30.75" customHeight="1" x14ac:dyDescent="0.15">
      <c r="A50" s="48"/>
      <c r="B50" s="1155"/>
      <c r="C50" s="1156"/>
      <c r="D50" s="62"/>
      <c r="E50" s="1161" t="s">
        <v>15</v>
      </c>
      <c r="F50" s="1161"/>
      <c r="G50" s="1161"/>
      <c r="H50" s="1161"/>
      <c r="I50" s="1161"/>
      <c r="J50" s="1162"/>
      <c r="K50" s="63">
        <v>0</v>
      </c>
      <c r="L50" s="64">
        <v>0</v>
      </c>
      <c r="M50" s="64">
        <v>0</v>
      </c>
      <c r="N50" s="64">
        <v>0</v>
      </c>
      <c r="O50" s="65">
        <v>0</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489</v>
      </c>
      <c r="L51" s="64" t="s">
        <v>489</v>
      </c>
      <c r="M51" s="64" t="s">
        <v>489</v>
      </c>
      <c r="N51" s="64" t="s">
        <v>489</v>
      </c>
      <c r="O51" s="65" t="s">
        <v>489</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411</v>
      </c>
      <c r="L52" s="64">
        <v>410</v>
      </c>
      <c r="M52" s="64">
        <v>407</v>
      </c>
      <c r="N52" s="64">
        <v>405</v>
      </c>
      <c r="O52" s="65">
        <v>379</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118</v>
      </c>
      <c r="L53" s="69">
        <v>138</v>
      </c>
      <c r="M53" s="69">
        <v>191</v>
      </c>
      <c r="N53" s="69">
        <v>211</v>
      </c>
      <c r="O53" s="70">
        <v>209</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khCQemHBIljdo1zw1hAfqdbqi2zPbtdt8uz89i32LKp+qNLBjO3n7TKnu9av5uujM2Tws95okdt78Tf6hsNZNg==" saltValue="XvelzmCe1A2U0oCN8nwYu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55" zoomScaleNormal="55" zoomScaleSheetLayoutView="100" workbookViewId="0">
      <selection activeCell="K45" sqref="K45"/>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527</v>
      </c>
      <c r="J40" s="103" t="s">
        <v>528</v>
      </c>
      <c r="K40" s="103" t="s">
        <v>529</v>
      </c>
      <c r="L40" s="103" t="s">
        <v>530</v>
      </c>
      <c r="M40" s="104" t="s">
        <v>531</v>
      </c>
    </row>
    <row r="41" spans="2:13" ht="27.75" customHeight="1" x14ac:dyDescent="0.15">
      <c r="B41" s="1184" t="s">
        <v>30</v>
      </c>
      <c r="C41" s="1185"/>
      <c r="D41" s="105"/>
      <c r="E41" s="1190" t="s">
        <v>31</v>
      </c>
      <c r="F41" s="1190"/>
      <c r="G41" s="1190"/>
      <c r="H41" s="1191"/>
      <c r="I41" s="343">
        <v>2476</v>
      </c>
      <c r="J41" s="344">
        <v>2555</v>
      </c>
      <c r="K41" s="344">
        <v>2611</v>
      </c>
      <c r="L41" s="344">
        <v>2585</v>
      </c>
      <c r="M41" s="345">
        <v>2455</v>
      </c>
    </row>
    <row r="42" spans="2:13" ht="27.75" customHeight="1" x14ac:dyDescent="0.15">
      <c r="B42" s="1186"/>
      <c r="C42" s="1187"/>
      <c r="D42" s="106"/>
      <c r="E42" s="1192" t="s">
        <v>32</v>
      </c>
      <c r="F42" s="1192"/>
      <c r="G42" s="1192"/>
      <c r="H42" s="1193"/>
      <c r="I42" s="346" t="s">
        <v>489</v>
      </c>
      <c r="J42" s="347" t="s">
        <v>489</v>
      </c>
      <c r="K42" s="347" t="s">
        <v>489</v>
      </c>
      <c r="L42" s="347" t="s">
        <v>489</v>
      </c>
      <c r="M42" s="348" t="s">
        <v>489</v>
      </c>
    </row>
    <row r="43" spans="2:13" ht="27.75" customHeight="1" x14ac:dyDescent="0.15">
      <c r="B43" s="1186"/>
      <c r="C43" s="1187"/>
      <c r="D43" s="106"/>
      <c r="E43" s="1192" t="s">
        <v>33</v>
      </c>
      <c r="F43" s="1192"/>
      <c r="G43" s="1192"/>
      <c r="H43" s="1193"/>
      <c r="I43" s="346">
        <v>1591</v>
      </c>
      <c r="J43" s="347">
        <v>1414</v>
      </c>
      <c r="K43" s="347">
        <v>1282</v>
      </c>
      <c r="L43" s="347">
        <v>1286</v>
      </c>
      <c r="M43" s="348">
        <v>1250</v>
      </c>
    </row>
    <row r="44" spans="2:13" ht="27.75" customHeight="1" x14ac:dyDescent="0.15">
      <c r="B44" s="1186"/>
      <c r="C44" s="1187"/>
      <c r="D44" s="106"/>
      <c r="E44" s="1192" t="s">
        <v>34</v>
      </c>
      <c r="F44" s="1192"/>
      <c r="G44" s="1192"/>
      <c r="H44" s="1193"/>
      <c r="I44" s="346">
        <v>174</v>
      </c>
      <c r="J44" s="347">
        <v>161</v>
      </c>
      <c r="K44" s="347">
        <v>149</v>
      </c>
      <c r="L44" s="347">
        <v>136</v>
      </c>
      <c r="M44" s="348">
        <v>154</v>
      </c>
    </row>
    <row r="45" spans="2:13" ht="27.75" customHeight="1" x14ac:dyDescent="0.15">
      <c r="B45" s="1186"/>
      <c r="C45" s="1187"/>
      <c r="D45" s="106"/>
      <c r="E45" s="1192" t="s">
        <v>35</v>
      </c>
      <c r="F45" s="1192"/>
      <c r="G45" s="1192"/>
      <c r="H45" s="1193"/>
      <c r="I45" s="346">
        <v>723</v>
      </c>
      <c r="J45" s="347">
        <v>506</v>
      </c>
      <c r="K45" s="347">
        <v>632</v>
      </c>
      <c r="L45" s="347">
        <v>606</v>
      </c>
      <c r="M45" s="348">
        <v>614</v>
      </c>
    </row>
    <row r="46" spans="2:13" ht="27.75" customHeight="1" x14ac:dyDescent="0.15">
      <c r="B46" s="1186"/>
      <c r="C46" s="1187"/>
      <c r="D46" s="107"/>
      <c r="E46" s="1192" t="s">
        <v>36</v>
      </c>
      <c r="F46" s="1192"/>
      <c r="G46" s="1192"/>
      <c r="H46" s="1193"/>
      <c r="I46" s="346">
        <v>3</v>
      </c>
      <c r="J46" s="347">
        <v>3</v>
      </c>
      <c r="K46" s="347">
        <v>3</v>
      </c>
      <c r="L46" s="347">
        <v>3</v>
      </c>
      <c r="M46" s="348">
        <v>3</v>
      </c>
    </row>
    <row r="47" spans="2:13" ht="27.75" customHeight="1" x14ac:dyDescent="0.15">
      <c r="B47" s="1186"/>
      <c r="C47" s="1187"/>
      <c r="D47" s="108"/>
      <c r="E47" s="1194" t="s">
        <v>37</v>
      </c>
      <c r="F47" s="1195"/>
      <c r="G47" s="1195"/>
      <c r="H47" s="1196"/>
      <c r="I47" s="346" t="s">
        <v>489</v>
      </c>
      <c r="J47" s="347" t="s">
        <v>489</v>
      </c>
      <c r="K47" s="347" t="s">
        <v>489</v>
      </c>
      <c r="L47" s="347" t="s">
        <v>489</v>
      </c>
      <c r="M47" s="348" t="s">
        <v>489</v>
      </c>
    </row>
    <row r="48" spans="2:13" ht="27.75" customHeight="1" x14ac:dyDescent="0.15">
      <c r="B48" s="1186"/>
      <c r="C48" s="1187"/>
      <c r="D48" s="106"/>
      <c r="E48" s="1192" t="s">
        <v>38</v>
      </c>
      <c r="F48" s="1192"/>
      <c r="G48" s="1192"/>
      <c r="H48" s="1193"/>
      <c r="I48" s="346" t="s">
        <v>489</v>
      </c>
      <c r="J48" s="347" t="s">
        <v>489</v>
      </c>
      <c r="K48" s="347" t="s">
        <v>489</v>
      </c>
      <c r="L48" s="347" t="s">
        <v>489</v>
      </c>
      <c r="M48" s="348" t="s">
        <v>489</v>
      </c>
    </row>
    <row r="49" spans="2:13" ht="27.75" customHeight="1" x14ac:dyDescent="0.15">
      <c r="B49" s="1188"/>
      <c r="C49" s="1189"/>
      <c r="D49" s="106"/>
      <c r="E49" s="1192" t="s">
        <v>39</v>
      </c>
      <c r="F49" s="1192"/>
      <c r="G49" s="1192"/>
      <c r="H49" s="1193"/>
      <c r="I49" s="346" t="s">
        <v>489</v>
      </c>
      <c r="J49" s="347" t="s">
        <v>489</v>
      </c>
      <c r="K49" s="347" t="s">
        <v>489</v>
      </c>
      <c r="L49" s="347" t="s">
        <v>489</v>
      </c>
      <c r="M49" s="348" t="s">
        <v>489</v>
      </c>
    </row>
    <row r="50" spans="2:13" ht="27.75" customHeight="1" x14ac:dyDescent="0.15">
      <c r="B50" s="1197" t="s">
        <v>40</v>
      </c>
      <c r="C50" s="1198"/>
      <c r="D50" s="109"/>
      <c r="E50" s="1192" t="s">
        <v>41</v>
      </c>
      <c r="F50" s="1192"/>
      <c r="G50" s="1192"/>
      <c r="H50" s="1193"/>
      <c r="I50" s="346">
        <v>2405</v>
      </c>
      <c r="J50" s="347">
        <v>3018</v>
      </c>
      <c r="K50" s="347">
        <v>3406</v>
      </c>
      <c r="L50" s="347">
        <v>3578</v>
      </c>
      <c r="M50" s="348">
        <v>3707</v>
      </c>
    </row>
    <row r="51" spans="2:13" ht="27.75" customHeight="1" x14ac:dyDescent="0.15">
      <c r="B51" s="1186"/>
      <c r="C51" s="1187"/>
      <c r="D51" s="106"/>
      <c r="E51" s="1192" t="s">
        <v>42</v>
      </c>
      <c r="F51" s="1192"/>
      <c r="G51" s="1192"/>
      <c r="H51" s="1193"/>
      <c r="I51" s="346" t="s">
        <v>489</v>
      </c>
      <c r="J51" s="347" t="s">
        <v>489</v>
      </c>
      <c r="K51" s="347" t="s">
        <v>489</v>
      </c>
      <c r="L51" s="347" t="s">
        <v>489</v>
      </c>
      <c r="M51" s="348" t="s">
        <v>489</v>
      </c>
    </row>
    <row r="52" spans="2:13" ht="27.75" customHeight="1" x14ac:dyDescent="0.15">
      <c r="B52" s="1188"/>
      <c r="C52" s="1189"/>
      <c r="D52" s="106"/>
      <c r="E52" s="1192" t="s">
        <v>43</v>
      </c>
      <c r="F52" s="1192"/>
      <c r="G52" s="1192"/>
      <c r="H52" s="1193"/>
      <c r="I52" s="346">
        <v>3761</v>
      </c>
      <c r="J52" s="347">
        <v>3627</v>
      </c>
      <c r="K52" s="347">
        <v>3561</v>
      </c>
      <c r="L52" s="347">
        <v>3418</v>
      </c>
      <c r="M52" s="348">
        <v>3248</v>
      </c>
    </row>
    <row r="53" spans="2:13" ht="27.75" customHeight="1" thickBot="1" x14ac:dyDescent="0.2">
      <c r="B53" s="1199" t="s">
        <v>19</v>
      </c>
      <c r="C53" s="1200"/>
      <c r="D53" s="110"/>
      <c r="E53" s="1201" t="s">
        <v>44</v>
      </c>
      <c r="F53" s="1201"/>
      <c r="G53" s="1201"/>
      <c r="H53" s="1202"/>
      <c r="I53" s="349">
        <v>-1199</v>
      </c>
      <c r="J53" s="350">
        <v>-2007</v>
      </c>
      <c r="K53" s="350">
        <v>-2290</v>
      </c>
      <c r="L53" s="350">
        <v>-2381</v>
      </c>
      <c r="M53" s="351">
        <v>-2478</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MJXGCHSK3rmAmi3W1+LnZNDCLv8V0t+cBMLWKJJdCTyCiq8RyMDqH1bexUFdvJvAhf58NVqt7hAOdZRWrjNyDg==" saltValue="jSnf5GG925pRvmcmua/Ym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16" zoomScale="55" zoomScaleNormal="55" zoomScaleSheetLayoutView="100" workbookViewId="0">
      <selection activeCell="G58" sqref="G58"/>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529</v>
      </c>
      <c r="G54" s="119" t="s">
        <v>530</v>
      </c>
      <c r="H54" s="120" t="s">
        <v>531</v>
      </c>
    </row>
    <row r="55" spans="2:8" ht="52.5" customHeight="1" x14ac:dyDescent="0.15">
      <c r="B55" s="121"/>
      <c r="C55" s="1211" t="s">
        <v>46</v>
      </c>
      <c r="D55" s="1211"/>
      <c r="E55" s="1212"/>
      <c r="F55" s="352">
        <v>1589</v>
      </c>
      <c r="G55" s="352">
        <v>1633</v>
      </c>
      <c r="H55" s="353">
        <v>1654</v>
      </c>
    </row>
    <row r="56" spans="2:8" ht="52.5" customHeight="1" x14ac:dyDescent="0.15">
      <c r="B56" s="122"/>
      <c r="C56" s="1213" t="s">
        <v>47</v>
      </c>
      <c r="D56" s="1213"/>
      <c r="E56" s="1214"/>
      <c r="F56" s="354">
        <v>159</v>
      </c>
      <c r="G56" s="354">
        <v>174</v>
      </c>
      <c r="H56" s="355">
        <v>193</v>
      </c>
    </row>
    <row r="57" spans="2:8" ht="53.25" customHeight="1" x14ac:dyDescent="0.15">
      <c r="B57" s="122"/>
      <c r="C57" s="1215" t="s">
        <v>48</v>
      </c>
      <c r="D57" s="1215"/>
      <c r="E57" s="1216"/>
      <c r="F57" s="356">
        <v>1042</v>
      </c>
      <c r="G57" s="356">
        <v>1042</v>
      </c>
      <c r="H57" s="357">
        <v>1059</v>
      </c>
    </row>
    <row r="58" spans="2:8" ht="45.75" customHeight="1" x14ac:dyDescent="0.15">
      <c r="B58" s="123"/>
      <c r="C58" s="1203" t="s">
        <v>555</v>
      </c>
      <c r="D58" s="1204"/>
      <c r="E58" s="1205"/>
      <c r="F58" s="358">
        <v>290</v>
      </c>
      <c r="G58" s="358">
        <v>290</v>
      </c>
      <c r="H58" s="359">
        <v>299</v>
      </c>
    </row>
    <row r="59" spans="2:8" ht="45.75" customHeight="1" x14ac:dyDescent="0.15">
      <c r="B59" s="123"/>
      <c r="C59" s="1203" t="s">
        <v>556</v>
      </c>
      <c r="D59" s="1204"/>
      <c r="E59" s="1205"/>
      <c r="F59" s="358">
        <v>265</v>
      </c>
      <c r="G59" s="358">
        <v>257</v>
      </c>
      <c r="H59" s="359">
        <v>250</v>
      </c>
    </row>
    <row r="60" spans="2:8" ht="45.75" customHeight="1" x14ac:dyDescent="0.15">
      <c r="B60" s="123"/>
      <c r="C60" s="1203" t="s">
        <v>557</v>
      </c>
      <c r="D60" s="1204"/>
      <c r="E60" s="1205"/>
      <c r="F60" s="358">
        <v>212</v>
      </c>
      <c r="G60" s="358">
        <v>208</v>
      </c>
      <c r="H60" s="359">
        <v>203</v>
      </c>
    </row>
    <row r="61" spans="2:8" ht="45.75" customHeight="1" x14ac:dyDescent="0.15">
      <c r="B61" s="123"/>
      <c r="C61" s="1203" t="s">
        <v>558</v>
      </c>
      <c r="D61" s="1204"/>
      <c r="E61" s="1205"/>
      <c r="F61" s="358">
        <v>103</v>
      </c>
      <c r="G61" s="358">
        <v>104</v>
      </c>
      <c r="H61" s="359">
        <v>104</v>
      </c>
    </row>
    <row r="62" spans="2:8" ht="45.75" customHeight="1" thickBot="1" x14ac:dyDescent="0.2">
      <c r="B62" s="124"/>
      <c r="C62" s="1206" t="s">
        <v>559</v>
      </c>
      <c r="D62" s="1207"/>
      <c r="E62" s="1208"/>
      <c r="F62" s="360">
        <v>102</v>
      </c>
      <c r="G62" s="360">
        <v>102</v>
      </c>
      <c r="H62" s="361">
        <v>103</v>
      </c>
    </row>
    <row r="63" spans="2:8" ht="52.5" customHeight="1" thickBot="1" x14ac:dyDescent="0.2">
      <c r="B63" s="125"/>
      <c r="C63" s="1209" t="s">
        <v>49</v>
      </c>
      <c r="D63" s="1209"/>
      <c r="E63" s="1210"/>
      <c r="F63" s="362">
        <v>2790</v>
      </c>
      <c r="G63" s="362">
        <v>2849</v>
      </c>
      <c r="H63" s="363">
        <v>2906</v>
      </c>
    </row>
    <row r="64" spans="2:8" x14ac:dyDescent="0.15"/>
  </sheetData>
  <sheetProtection algorithmName="SHA-512" hashValue="6dmbCABNpiblVlIXLcLO3HhJcbt9vnM0KiYX3ju7bRedCl64qUkw4ILLN13RIozgzhixJ5BYadGysXHYAGxb+g==" saltValue="w93ZpffhHQtn43Mtuohov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526</v>
      </c>
      <c r="G2" s="139"/>
      <c r="H2" s="140"/>
    </row>
    <row r="3" spans="1:8" x14ac:dyDescent="0.15">
      <c r="A3" s="136" t="s">
        <v>519</v>
      </c>
      <c r="B3" s="141"/>
      <c r="C3" s="142"/>
      <c r="D3" s="143">
        <v>57720</v>
      </c>
      <c r="E3" s="144"/>
      <c r="F3" s="145">
        <v>126525</v>
      </c>
      <c r="G3" s="146"/>
      <c r="H3" s="147"/>
    </row>
    <row r="4" spans="1:8" x14ac:dyDescent="0.15">
      <c r="A4" s="148"/>
      <c r="B4" s="149"/>
      <c r="C4" s="150"/>
      <c r="D4" s="151">
        <v>40047</v>
      </c>
      <c r="E4" s="152"/>
      <c r="F4" s="153">
        <v>67052</v>
      </c>
      <c r="G4" s="154"/>
      <c r="H4" s="155"/>
    </row>
    <row r="5" spans="1:8" x14ac:dyDescent="0.15">
      <c r="A5" s="136" t="s">
        <v>521</v>
      </c>
      <c r="B5" s="141"/>
      <c r="C5" s="142"/>
      <c r="D5" s="143">
        <v>64439</v>
      </c>
      <c r="E5" s="144"/>
      <c r="F5" s="145">
        <v>122054</v>
      </c>
      <c r="G5" s="146"/>
      <c r="H5" s="147"/>
    </row>
    <row r="6" spans="1:8" x14ac:dyDescent="0.15">
      <c r="A6" s="148"/>
      <c r="B6" s="149"/>
      <c r="C6" s="150"/>
      <c r="D6" s="151">
        <v>45725</v>
      </c>
      <c r="E6" s="152"/>
      <c r="F6" s="153">
        <v>68298</v>
      </c>
      <c r="G6" s="154"/>
      <c r="H6" s="155"/>
    </row>
    <row r="7" spans="1:8" x14ac:dyDescent="0.15">
      <c r="A7" s="136" t="s">
        <v>522</v>
      </c>
      <c r="B7" s="141"/>
      <c r="C7" s="142"/>
      <c r="D7" s="143">
        <v>56750</v>
      </c>
      <c r="E7" s="144"/>
      <c r="F7" s="145">
        <v>111644</v>
      </c>
      <c r="G7" s="146"/>
      <c r="H7" s="147"/>
    </row>
    <row r="8" spans="1:8" x14ac:dyDescent="0.15">
      <c r="A8" s="148"/>
      <c r="B8" s="149"/>
      <c r="C8" s="150"/>
      <c r="D8" s="151">
        <v>31648</v>
      </c>
      <c r="E8" s="152"/>
      <c r="F8" s="153">
        <v>66606</v>
      </c>
      <c r="G8" s="154"/>
      <c r="H8" s="155"/>
    </row>
    <row r="9" spans="1:8" x14ac:dyDescent="0.15">
      <c r="A9" s="136" t="s">
        <v>523</v>
      </c>
      <c r="B9" s="141"/>
      <c r="C9" s="142"/>
      <c r="D9" s="143">
        <v>68597</v>
      </c>
      <c r="E9" s="144"/>
      <c r="F9" s="145">
        <v>127917</v>
      </c>
      <c r="G9" s="146"/>
      <c r="H9" s="147"/>
    </row>
    <row r="10" spans="1:8" x14ac:dyDescent="0.15">
      <c r="A10" s="148"/>
      <c r="B10" s="149"/>
      <c r="C10" s="150"/>
      <c r="D10" s="151">
        <v>45343</v>
      </c>
      <c r="E10" s="152"/>
      <c r="F10" s="153">
        <v>69746</v>
      </c>
      <c r="G10" s="154"/>
      <c r="H10" s="155"/>
    </row>
    <row r="11" spans="1:8" x14ac:dyDescent="0.15">
      <c r="A11" s="136" t="s">
        <v>524</v>
      </c>
      <c r="B11" s="141"/>
      <c r="C11" s="142"/>
      <c r="D11" s="143">
        <v>65171</v>
      </c>
      <c r="E11" s="144"/>
      <c r="F11" s="145">
        <v>135931</v>
      </c>
      <c r="G11" s="146"/>
      <c r="H11" s="147"/>
    </row>
    <row r="12" spans="1:8" x14ac:dyDescent="0.15">
      <c r="A12" s="148"/>
      <c r="B12" s="149"/>
      <c r="C12" s="156"/>
      <c r="D12" s="151">
        <v>41528</v>
      </c>
      <c r="E12" s="152"/>
      <c r="F12" s="153">
        <v>75320</v>
      </c>
      <c r="G12" s="154"/>
      <c r="H12" s="155"/>
    </row>
    <row r="13" spans="1:8" x14ac:dyDescent="0.15">
      <c r="A13" s="136"/>
      <c r="B13" s="141"/>
      <c r="C13" s="157"/>
      <c r="D13" s="158">
        <v>62535</v>
      </c>
      <c r="E13" s="159"/>
      <c r="F13" s="160">
        <v>124814</v>
      </c>
      <c r="G13" s="161"/>
      <c r="H13" s="147"/>
    </row>
    <row r="14" spans="1:8" x14ac:dyDescent="0.15">
      <c r="A14" s="148"/>
      <c r="B14" s="149"/>
      <c r="C14" s="150"/>
      <c r="D14" s="151">
        <v>40858</v>
      </c>
      <c r="E14" s="152"/>
      <c r="F14" s="153">
        <v>69404</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4.9800000000000004</v>
      </c>
      <c r="C19" s="162">
        <f>ROUND(VALUE(SUBSTITUTE(実質収支比率等に係る経年分析!G$48,"▲","-")),2)</f>
        <v>7.11</v>
      </c>
      <c r="D19" s="162">
        <f>ROUND(VALUE(SUBSTITUTE(実質収支比率等に係る経年分析!H$48,"▲","-")),2)</f>
        <v>9.27</v>
      </c>
      <c r="E19" s="162">
        <f>ROUND(VALUE(SUBSTITUTE(実質収支比率等に係る経年分析!I$48,"▲","-")),2)</f>
        <v>4.29</v>
      </c>
      <c r="F19" s="162">
        <f>ROUND(VALUE(SUBSTITUTE(実質収支比率等に係る経年分析!J$48,"▲","-")),2)</f>
        <v>7.94</v>
      </c>
    </row>
    <row r="20" spans="1:11" x14ac:dyDescent="0.15">
      <c r="A20" s="162" t="s">
        <v>53</v>
      </c>
      <c r="B20" s="162">
        <f>ROUND(VALUE(SUBSTITUTE(実質収支比率等に係る経年分析!F$47,"▲","-")),2)</f>
        <v>24.15</v>
      </c>
      <c r="C20" s="162">
        <f>ROUND(VALUE(SUBSTITUTE(実質収支比率等に係る経年分析!G$47,"▲","-")),2)</f>
        <v>36.36</v>
      </c>
      <c r="D20" s="162">
        <f>ROUND(VALUE(SUBSTITUTE(実質収支比率等に係る経年分析!H$47,"▲","-")),2)</f>
        <v>43.44</v>
      </c>
      <c r="E20" s="162">
        <f>ROUND(VALUE(SUBSTITUTE(実質収支比率等に係る経年分析!I$47,"▲","-")),2)</f>
        <v>44.38</v>
      </c>
      <c r="F20" s="162">
        <f>ROUND(VALUE(SUBSTITUTE(実質収支比率等に係る経年分析!J$47,"▲","-")),2)</f>
        <v>43.52</v>
      </c>
    </row>
    <row r="21" spans="1:11" x14ac:dyDescent="0.15">
      <c r="A21" s="162" t="s">
        <v>54</v>
      </c>
      <c r="B21" s="162">
        <f>IF(ISNUMBER(VALUE(SUBSTITUTE(実質収支比率等に係る経年分析!F$49,"▲","-"))),ROUND(VALUE(SUBSTITUTE(実質収支比率等に係る経年分析!F$49,"▲","-")),2),NA())</f>
        <v>1.81</v>
      </c>
      <c r="C21" s="162">
        <f>IF(ISNUMBER(VALUE(SUBSTITUTE(実質収支比率等に係る経年分析!G$49,"▲","-"))),ROUND(VALUE(SUBSTITUTE(実質収支比率等に係る経年分析!G$49,"▲","-")),2),NA())</f>
        <v>13.96</v>
      </c>
      <c r="D21" s="162">
        <f>IF(ISNUMBER(VALUE(SUBSTITUTE(実質収支比率等に係る経年分析!H$49,"▲","-"))),ROUND(VALUE(SUBSTITUTE(実質収支比率等に係る経年分析!H$49,"▲","-")),2),NA())</f>
        <v>1.87</v>
      </c>
      <c r="E21" s="162">
        <f>IF(ISNUMBER(VALUE(SUBSTITUTE(実質収支比率等に係る経年分析!I$49,"▲","-"))),ROUND(VALUE(SUBSTITUTE(実質収支比率等に係る経年分析!I$49,"▲","-")),2),NA())</f>
        <v>-10.51</v>
      </c>
      <c r="F21" s="162">
        <f>IF(ISNUMBER(VALUE(SUBSTITUTE(実質収支比率等に係る経年分析!J$49,"▲","-"))),ROUND(VALUE(SUBSTITUTE(実質収支比率等に係る経年分析!J$49,"▲","-")),2),NA())</f>
        <v>1.69</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0.23</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0.44</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1.1299999999999999</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1.25</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川崎町温泉事業特別会計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川崎町後期高齢者医療保険特別会計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0.05</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0.03</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0.08</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0.14000000000000001</v>
      </c>
    </row>
    <row r="31" spans="1:11" x14ac:dyDescent="0.15">
      <c r="A31" s="163" t="str">
        <f>IF(連結実質赤字比率に係る赤字・黒字の構成分析!C$39="",NA(),連結実質赤字比率に係る赤字・黒字の構成分析!C$39)</f>
        <v>川崎町介護保険特別会計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0.84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1.19</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1.3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0.92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0.21</v>
      </c>
    </row>
    <row r="32" spans="1:11" x14ac:dyDescent="0.15">
      <c r="A32" s="163" t="str">
        <f>IF(連結実質赤字比率に係る赤字・黒字の構成分析!C$38="",NA(),連結実質赤字比率に係る赤字・黒字の構成分析!C$38)</f>
        <v>川崎町国民健康保険特別会計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1.91</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2.46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2.2200000000000002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0.74</v>
      </c>
    </row>
    <row r="33" spans="1:16" x14ac:dyDescent="0.15">
      <c r="A33" s="163" t="str">
        <f>IF(連結実質赤字比率に係る赤字・黒字の構成分析!C$37="",NA(),連結実質赤字比率に係る赤字・黒字の構成分析!C$37)</f>
        <v>川崎町病院事業会計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0.98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2.4700000000000002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1.76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2.34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1.56</v>
      </c>
    </row>
    <row r="34" spans="1:16" x14ac:dyDescent="0.15">
      <c r="A34" s="163" t="str">
        <f>IF(連結実質赤字比率に係る赤字・黒字の構成分析!C$36="",NA(),連結実質赤字比率に係る赤字・黒字の構成分析!C$36)</f>
        <v>川崎町公共下水道事業会計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#VALUE!</v>
      </c>
      <c r="E34" s="163" t="e">
        <f>IF(ROUND(VALUE(SUBSTITUTE(連結実質赤字比率に係る赤字・黒字の構成分析!G$36,"▲", "-")), 2) &gt;= 0, ABS(ROUND(VALUE(SUBSTITUTE(連結実質赤字比率に係る赤字・黒字の構成分析!G$36,"▲", "-")), 2)), NA())</f>
        <v>#VALUE!</v>
      </c>
      <c r="F34" s="163" t="e">
        <f>IF(ROUND(VALUE(SUBSTITUTE(連結実質赤字比率に係る赤字・黒字の構成分析!H$36,"▲", "-")), 2) &lt; 0, ABS(ROUND(VALUE(SUBSTITUTE(連結実質赤字比率に係る赤字・黒字の構成分析!H$36,"▲", "-")), 2)), NA())</f>
        <v>#VALUE!</v>
      </c>
      <c r="G34" s="163" t="e">
        <f>IF(ROUND(VALUE(SUBSTITUTE(連結実質赤字比率に係る赤字・黒字の構成分析!H$36,"▲", "-")), 2) &gt;= 0, ABS(ROUND(VALUE(SUBSTITUTE(連結実質赤字比率に係る赤字・黒字の構成分析!H$36,"▲", "-")), 2)), NA())</f>
        <v>#VALUE!</v>
      </c>
      <c r="H34" s="163" t="e">
        <f>IF(ROUND(VALUE(SUBSTITUTE(連結実質赤字比率に係る赤字・黒字の構成分析!I$36,"▲", "-")), 2) &lt; 0, ABS(ROUND(VALUE(SUBSTITUTE(連結実質赤字比率に係る赤字・黒字の構成分析!I$36,"▲", "-")), 2)), NA())</f>
        <v>#VALUE!</v>
      </c>
      <c r="I34" s="163" t="e">
        <f>IF(ROUND(VALUE(SUBSTITUTE(連結実質赤字比率に係る赤字・黒字の構成分析!I$36,"▲", "-")), 2) &gt;= 0, ABS(ROUND(VALUE(SUBSTITUTE(連結実質赤字比率に係る赤字・黒字の構成分析!I$36,"▲", "-")), 2)), NA())</f>
        <v>#VALUE!</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3.97</v>
      </c>
    </row>
    <row r="35" spans="1:16" x14ac:dyDescent="0.15">
      <c r="A35" s="163" t="str">
        <f>IF(連結実質赤字比率に係る赤字・黒字の構成分析!C$35="",NA(),連結実質赤字比率に係る赤字・黒字の構成分析!C$35)</f>
        <v>川崎町水道事業会計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8.35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6.92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6.54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6.13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5.73</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4.97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7.1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9.27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4.29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7.94</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411</v>
      </c>
      <c r="E42" s="164"/>
      <c r="F42" s="164"/>
      <c r="G42" s="164">
        <f>'実質公債費比率（分子）の構造'!L$52</f>
        <v>410</v>
      </c>
      <c r="H42" s="164"/>
      <c r="I42" s="164"/>
      <c r="J42" s="164">
        <f>'実質公債費比率（分子）の構造'!M$52</f>
        <v>407</v>
      </c>
      <c r="K42" s="164"/>
      <c r="L42" s="164"/>
      <c r="M42" s="164">
        <f>'実質公債費比率（分子）の構造'!N$52</f>
        <v>405</v>
      </c>
      <c r="N42" s="164"/>
      <c r="O42" s="164"/>
      <c r="P42" s="164">
        <f>'実質公債費比率（分子）の構造'!O$52</f>
        <v>379</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f>'実質公債費比率（分子）の構造'!O$50</f>
        <v>0</v>
      </c>
      <c r="O44" s="164"/>
      <c r="P44" s="164"/>
    </row>
    <row r="45" spans="1:16" x14ac:dyDescent="0.15">
      <c r="A45" s="164" t="s">
        <v>63</v>
      </c>
      <c r="B45" s="164">
        <f>'実質公債費比率（分子）の構造'!K$49</f>
        <v>19</v>
      </c>
      <c r="C45" s="164"/>
      <c r="D45" s="164"/>
      <c r="E45" s="164">
        <f>'実質公債費比率（分子）の構造'!L$49</f>
        <v>21</v>
      </c>
      <c r="F45" s="164"/>
      <c r="G45" s="164"/>
      <c r="H45" s="164">
        <f>'実質公債費比率（分子）の構造'!M$49</f>
        <v>21</v>
      </c>
      <c r="I45" s="164"/>
      <c r="J45" s="164"/>
      <c r="K45" s="164">
        <f>'実質公債費比率（分子）の構造'!N$49</f>
        <v>21</v>
      </c>
      <c r="L45" s="164"/>
      <c r="M45" s="164"/>
      <c r="N45" s="164">
        <f>'実質公債費比率（分子）の構造'!O$49</f>
        <v>21</v>
      </c>
      <c r="O45" s="164"/>
      <c r="P45" s="164"/>
    </row>
    <row r="46" spans="1:16" x14ac:dyDescent="0.15">
      <c r="A46" s="164" t="s">
        <v>64</v>
      </c>
      <c r="B46" s="164">
        <f>'実質公債費比率（分子）の構造'!K$48</f>
        <v>234</v>
      </c>
      <c r="C46" s="164"/>
      <c r="D46" s="164"/>
      <c r="E46" s="164">
        <f>'実質公債費比率（分子）の構造'!L$48</f>
        <v>218</v>
      </c>
      <c r="F46" s="164"/>
      <c r="G46" s="164"/>
      <c r="H46" s="164">
        <f>'実質公債費比率（分子）の構造'!M$48</f>
        <v>266</v>
      </c>
      <c r="I46" s="164"/>
      <c r="J46" s="164"/>
      <c r="K46" s="164">
        <f>'実質公債費比率（分子）の構造'!N$48</f>
        <v>259</v>
      </c>
      <c r="L46" s="164"/>
      <c r="M46" s="164"/>
      <c r="N46" s="164">
        <f>'実質公債費比率（分子）の構造'!O$48</f>
        <v>204</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276</v>
      </c>
      <c r="C49" s="164"/>
      <c r="D49" s="164"/>
      <c r="E49" s="164">
        <f>'実質公債費比率（分子）の構造'!L$45</f>
        <v>309</v>
      </c>
      <c r="F49" s="164"/>
      <c r="G49" s="164"/>
      <c r="H49" s="164">
        <f>'実質公債費比率（分子）の構造'!M$45</f>
        <v>311</v>
      </c>
      <c r="I49" s="164"/>
      <c r="J49" s="164"/>
      <c r="K49" s="164">
        <f>'実質公債費比率（分子）の構造'!N$45</f>
        <v>336</v>
      </c>
      <c r="L49" s="164"/>
      <c r="M49" s="164"/>
      <c r="N49" s="164">
        <f>'実質公債費比率（分子）の構造'!O$45</f>
        <v>363</v>
      </c>
      <c r="O49" s="164"/>
      <c r="P49" s="164"/>
    </row>
    <row r="50" spans="1:16" x14ac:dyDescent="0.15">
      <c r="A50" s="164" t="s">
        <v>67</v>
      </c>
      <c r="B50" s="164" t="e">
        <f>NA()</f>
        <v>#N/A</v>
      </c>
      <c r="C50" s="164">
        <f>IF(ISNUMBER('実質公債費比率（分子）の構造'!K$53),'実質公債費比率（分子）の構造'!K$53,NA())</f>
        <v>118</v>
      </c>
      <c r="D50" s="164" t="e">
        <f>NA()</f>
        <v>#N/A</v>
      </c>
      <c r="E50" s="164" t="e">
        <f>NA()</f>
        <v>#N/A</v>
      </c>
      <c r="F50" s="164">
        <f>IF(ISNUMBER('実質公債費比率（分子）の構造'!L$53),'実質公債費比率（分子）の構造'!L$53,NA())</f>
        <v>138</v>
      </c>
      <c r="G50" s="164" t="e">
        <f>NA()</f>
        <v>#N/A</v>
      </c>
      <c r="H50" s="164" t="e">
        <f>NA()</f>
        <v>#N/A</v>
      </c>
      <c r="I50" s="164">
        <f>IF(ISNUMBER('実質公債費比率（分子）の構造'!M$53),'実質公債費比率（分子）の構造'!M$53,NA())</f>
        <v>191</v>
      </c>
      <c r="J50" s="164" t="e">
        <f>NA()</f>
        <v>#N/A</v>
      </c>
      <c r="K50" s="164" t="e">
        <f>NA()</f>
        <v>#N/A</v>
      </c>
      <c r="L50" s="164">
        <f>IF(ISNUMBER('実質公債費比率（分子）の構造'!N$53),'実質公債費比率（分子）の構造'!N$53,NA())</f>
        <v>211</v>
      </c>
      <c r="M50" s="164" t="e">
        <f>NA()</f>
        <v>#N/A</v>
      </c>
      <c r="N50" s="164" t="e">
        <f>NA()</f>
        <v>#N/A</v>
      </c>
      <c r="O50" s="164">
        <f>IF(ISNUMBER('実質公債費比率（分子）の構造'!O$53),'実質公債費比率（分子）の構造'!O$53,NA())</f>
        <v>209</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3761</v>
      </c>
      <c r="E56" s="163"/>
      <c r="F56" s="163"/>
      <c r="G56" s="163">
        <f>'将来負担比率（分子）の構造'!J$52</f>
        <v>3627</v>
      </c>
      <c r="H56" s="163"/>
      <c r="I56" s="163"/>
      <c r="J56" s="163">
        <f>'将来負担比率（分子）の構造'!K$52</f>
        <v>3561</v>
      </c>
      <c r="K56" s="163"/>
      <c r="L56" s="163"/>
      <c r="M56" s="163">
        <f>'将来負担比率（分子）の構造'!L$52</f>
        <v>3418</v>
      </c>
      <c r="N56" s="163"/>
      <c r="O56" s="163"/>
      <c r="P56" s="163">
        <f>'将来負担比率（分子）の構造'!M$52</f>
        <v>3248</v>
      </c>
    </row>
    <row r="57" spans="1:16" x14ac:dyDescent="0.15">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15">
      <c r="A58" s="163" t="s">
        <v>41</v>
      </c>
      <c r="B58" s="163"/>
      <c r="C58" s="163"/>
      <c r="D58" s="163">
        <f>'将来負担比率（分子）の構造'!I$50</f>
        <v>2405</v>
      </c>
      <c r="E58" s="163"/>
      <c r="F58" s="163"/>
      <c r="G58" s="163">
        <f>'将来負担比率（分子）の構造'!J$50</f>
        <v>3018</v>
      </c>
      <c r="H58" s="163"/>
      <c r="I58" s="163"/>
      <c r="J58" s="163">
        <f>'将来負担比率（分子）の構造'!K$50</f>
        <v>3406</v>
      </c>
      <c r="K58" s="163"/>
      <c r="L58" s="163"/>
      <c r="M58" s="163">
        <f>'将来負担比率（分子）の構造'!L$50</f>
        <v>3578</v>
      </c>
      <c r="N58" s="163"/>
      <c r="O58" s="163"/>
      <c r="P58" s="163">
        <f>'将来負担比率（分子）の構造'!M$50</f>
        <v>3707</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3</v>
      </c>
      <c r="C61" s="163"/>
      <c r="D61" s="163"/>
      <c r="E61" s="163">
        <f>'将来負担比率（分子）の構造'!J$46</f>
        <v>3</v>
      </c>
      <c r="F61" s="163"/>
      <c r="G61" s="163"/>
      <c r="H61" s="163">
        <f>'将来負担比率（分子）の構造'!K$46</f>
        <v>3</v>
      </c>
      <c r="I61" s="163"/>
      <c r="J61" s="163"/>
      <c r="K61" s="163">
        <f>'将来負担比率（分子）の構造'!L$46</f>
        <v>3</v>
      </c>
      <c r="L61" s="163"/>
      <c r="M61" s="163"/>
      <c r="N61" s="163">
        <f>'将来負担比率（分子）の構造'!M$46</f>
        <v>3</v>
      </c>
      <c r="O61" s="163"/>
      <c r="P61" s="163"/>
    </row>
    <row r="62" spans="1:16" x14ac:dyDescent="0.15">
      <c r="A62" s="163" t="s">
        <v>35</v>
      </c>
      <c r="B62" s="163">
        <f>'将来負担比率（分子）の構造'!I$45</f>
        <v>723</v>
      </c>
      <c r="C62" s="163"/>
      <c r="D62" s="163"/>
      <c r="E62" s="163">
        <f>'将来負担比率（分子）の構造'!J$45</f>
        <v>506</v>
      </c>
      <c r="F62" s="163"/>
      <c r="G62" s="163"/>
      <c r="H62" s="163">
        <f>'将来負担比率（分子）の構造'!K$45</f>
        <v>632</v>
      </c>
      <c r="I62" s="163"/>
      <c r="J62" s="163"/>
      <c r="K62" s="163">
        <f>'将来負担比率（分子）の構造'!L$45</f>
        <v>606</v>
      </c>
      <c r="L62" s="163"/>
      <c r="M62" s="163"/>
      <c r="N62" s="163">
        <f>'将来負担比率（分子）の構造'!M$45</f>
        <v>614</v>
      </c>
      <c r="O62" s="163"/>
      <c r="P62" s="163"/>
    </row>
    <row r="63" spans="1:16" x14ac:dyDescent="0.15">
      <c r="A63" s="163" t="s">
        <v>34</v>
      </c>
      <c r="B63" s="163">
        <f>'将来負担比率（分子）の構造'!I$44</f>
        <v>174</v>
      </c>
      <c r="C63" s="163"/>
      <c r="D63" s="163"/>
      <c r="E63" s="163">
        <f>'将来負担比率（分子）の構造'!J$44</f>
        <v>161</v>
      </c>
      <c r="F63" s="163"/>
      <c r="G63" s="163"/>
      <c r="H63" s="163">
        <f>'将来負担比率（分子）の構造'!K$44</f>
        <v>149</v>
      </c>
      <c r="I63" s="163"/>
      <c r="J63" s="163"/>
      <c r="K63" s="163">
        <f>'将来負担比率（分子）の構造'!L$44</f>
        <v>136</v>
      </c>
      <c r="L63" s="163"/>
      <c r="M63" s="163"/>
      <c r="N63" s="163">
        <f>'将来負担比率（分子）の構造'!M$44</f>
        <v>154</v>
      </c>
      <c r="O63" s="163"/>
      <c r="P63" s="163"/>
    </row>
    <row r="64" spans="1:16" x14ac:dyDescent="0.15">
      <c r="A64" s="163" t="s">
        <v>33</v>
      </c>
      <c r="B64" s="163">
        <f>'将来負担比率（分子）の構造'!I$43</f>
        <v>1591</v>
      </c>
      <c r="C64" s="163"/>
      <c r="D64" s="163"/>
      <c r="E64" s="163">
        <f>'将来負担比率（分子）の構造'!J$43</f>
        <v>1414</v>
      </c>
      <c r="F64" s="163"/>
      <c r="G64" s="163"/>
      <c r="H64" s="163">
        <f>'将来負担比率（分子）の構造'!K$43</f>
        <v>1282</v>
      </c>
      <c r="I64" s="163"/>
      <c r="J64" s="163"/>
      <c r="K64" s="163">
        <f>'将来負担比率（分子）の構造'!L$43</f>
        <v>1286</v>
      </c>
      <c r="L64" s="163"/>
      <c r="M64" s="163"/>
      <c r="N64" s="163">
        <f>'将来負担比率（分子）の構造'!M$43</f>
        <v>1250</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2476</v>
      </c>
      <c r="C66" s="163"/>
      <c r="D66" s="163"/>
      <c r="E66" s="163">
        <f>'将来負担比率（分子）の構造'!J$41</f>
        <v>2555</v>
      </c>
      <c r="F66" s="163"/>
      <c r="G66" s="163"/>
      <c r="H66" s="163">
        <f>'将来負担比率（分子）の構造'!K$41</f>
        <v>2611</v>
      </c>
      <c r="I66" s="163"/>
      <c r="J66" s="163"/>
      <c r="K66" s="163">
        <f>'将来負担比率（分子）の構造'!L$41</f>
        <v>2585</v>
      </c>
      <c r="L66" s="163"/>
      <c r="M66" s="163"/>
      <c r="N66" s="163">
        <f>'将来負担比率（分子）の構造'!M$41</f>
        <v>2455</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1589</v>
      </c>
      <c r="C72" s="167">
        <f>基金残高に係る経年分析!G55</f>
        <v>1633</v>
      </c>
      <c r="D72" s="167">
        <f>基金残高に係る経年分析!H55</f>
        <v>1654</v>
      </c>
    </row>
    <row r="73" spans="1:16" x14ac:dyDescent="0.15">
      <c r="A73" s="166" t="s">
        <v>74</v>
      </c>
      <c r="B73" s="167">
        <f>基金残高に係る経年分析!F56</f>
        <v>159</v>
      </c>
      <c r="C73" s="167">
        <f>基金残高に係る経年分析!G56</f>
        <v>174</v>
      </c>
      <c r="D73" s="167">
        <f>基金残高に係る経年分析!H56</f>
        <v>193</v>
      </c>
    </row>
    <row r="74" spans="1:16" x14ac:dyDescent="0.15">
      <c r="A74" s="166" t="s">
        <v>75</v>
      </c>
      <c r="B74" s="167">
        <f>基金残高に係る経年分析!F57</f>
        <v>1042</v>
      </c>
      <c r="C74" s="167">
        <f>基金残高に係る経年分析!G57</f>
        <v>1042</v>
      </c>
      <c r="D74" s="167">
        <f>基金残高に係る経年分析!H57</f>
        <v>1059</v>
      </c>
    </row>
  </sheetData>
  <sheetProtection algorithmName="SHA-512" hashValue="8j5cMS79b0D/4vRzPdI0zNuQgMduiQ2Y0FEWcYhFce7FEnuk1AN8blqNPqVYkfsDFrqF5LmwaHyWbcN26Rgh2A==" saltValue="pVm1yWUrR/5gTH+y5apbT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T4"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1047394</v>
      </c>
      <c r="S5" s="613"/>
      <c r="T5" s="613"/>
      <c r="U5" s="613"/>
      <c r="V5" s="613"/>
      <c r="W5" s="613"/>
      <c r="X5" s="613"/>
      <c r="Y5" s="614"/>
      <c r="Z5" s="615">
        <v>18.5</v>
      </c>
      <c r="AA5" s="615"/>
      <c r="AB5" s="615"/>
      <c r="AC5" s="615"/>
      <c r="AD5" s="616">
        <v>1047394</v>
      </c>
      <c r="AE5" s="616"/>
      <c r="AF5" s="616"/>
      <c r="AG5" s="616"/>
      <c r="AH5" s="616"/>
      <c r="AI5" s="616"/>
      <c r="AJ5" s="616"/>
      <c r="AK5" s="616"/>
      <c r="AL5" s="617">
        <v>27.7</v>
      </c>
      <c r="AM5" s="618"/>
      <c r="AN5" s="618"/>
      <c r="AO5" s="619"/>
      <c r="AP5" s="609" t="s">
        <v>216</v>
      </c>
      <c r="AQ5" s="610"/>
      <c r="AR5" s="610"/>
      <c r="AS5" s="610"/>
      <c r="AT5" s="610"/>
      <c r="AU5" s="610"/>
      <c r="AV5" s="610"/>
      <c r="AW5" s="610"/>
      <c r="AX5" s="610"/>
      <c r="AY5" s="610"/>
      <c r="AZ5" s="610"/>
      <c r="BA5" s="610"/>
      <c r="BB5" s="610"/>
      <c r="BC5" s="610"/>
      <c r="BD5" s="610"/>
      <c r="BE5" s="610"/>
      <c r="BF5" s="611"/>
      <c r="BG5" s="623">
        <v>1045082</v>
      </c>
      <c r="BH5" s="624"/>
      <c r="BI5" s="624"/>
      <c r="BJ5" s="624"/>
      <c r="BK5" s="624"/>
      <c r="BL5" s="624"/>
      <c r="BM5" s="624"/>
      <c r="BN5" s="625"/>
      <c r="BO5" s="626">
        <v>99.8</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85915</v>
      </c>
      <c r="S6" s="624"/>
      <c r="T6" s="624"/>
      <c r="U6" s="624"/>
      <c r="V6" s="624"/>
      <c r="W6" s="624"/>
      <c r="X6" s="624"/>
      <c r="Y6" s="625"/>
      <c r="Z6" s="626">
        <v>1.5</v>
      </c>
      <c r="AA6" s="626"/>
      <c r="AB6" s="626"/>
      <c r="AC6" s="626"/>
      <c r="AD6" s="627">
        <v>85915</v>
      </c>
      <c r="AE6" s="627"/>
      <c r="AF6" s="627"/>
      <c r="AG6" s="627"/>
      <c r="AH6" s="627"/>
      <c r="AI6" s="627"/>
      <c r="AJ6" s="627"/>
      <c r="AK6" s="627"/>
      <c r="AL6" s="628">
        <v>2.2999999999999998</v>
      </c>
      <c r="AM6" s="629"/>
      <c r="AN6" s="629"/>
      <c r="AO6" s="630"/>
      <c r="AP6" s="620" t="s">
        <v>221</v>
      </c>
      <c r="AQ6" s="621"/>
      <c r="AR6" s="621"/>
      <c r="AS6" s="621"/>
      <c r="AT6" s="621"/>
      <c r="AU6" s="621"/>
      <c r="AV6" s="621"/>
      <c r="AW6" s="621"/>
      <c r="AX6" s="621"/>
      <c r="AY6" s="621"/>
      <c r="AZ6" s="621"/>
      <c r="BA6" s="621"/>
      <c r="BB6" s="621"/>
      <c r="BC6" s="621"/>
      <c r="BD6" s="621"/>
      <c r="BE6" s="621"/>
      <c r="BF6" s="622"/>
      <c r="BG6" s="623">
        <v>1045082</v>
      </c>
      <c r="BH6" s="624"/>
      <c r="BI6" s="624"/>
      <c r="BJ6" s="624"/>
      <c r="BK6" s="624"/>
      <c r="BL6" s="624"/>
      <c r="BM6" s="624"/>
      <c r="BN6" s="625"/>
      <c r="BO6" s="626">
        <v>99.8</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103569</v>
      </c>
      <c r="CS6" s="624"/>
      <c r="CT6" s="624"/>
      <c r="CU6" s="624"/>
      <c r="CV6" s="624"/>
      <c r="CW6" s="624"/>
      <c r="CX6" s="624"/>
      <c r="CY6" s="625"/>
      <c r="CZ6" s="617">
        <v>1.9</v>
      </c>
      <c r="DA6" s="618"/>
      <c r="DB6" s="618"/>
      <c r="DC6" s="634"/>
      <c r="DD6" s="632" t="s">
        <v>122</v>
      </c>
      <c r="DE6" s="624"/>
      <c r="DF6" s="624"/>
      <c r="DG6" s="624"/>
      <c r="DH6" s="624"/>
      <c r="DI6" s="624"/>
      <c r="DJ6" s="624"/>
      <c r="DK6" s="624"/>
      <c r="DL6" s="624"/>
      <c r="DM6" s="624"/>
      <c r="DN6" s="624"/>
      <c r="DO6" s="624"/>
      <c r="DP6" s="625"/>
      <c r="DQ6" s="632">
        <v>103569</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246</v>
      </c>
      <c r="S7" s="624"/>
      <c r="T7" s="624"/>
      <c r="U7" s="624"/>
      <c r="V7" s="624"/>
      <c r="W7" s="624"/>
      <c r="X7" s="624"/>
      <c r="Y7" s="625"/>
      <c r="Z7" s="626">
        <v>0</v>
      </c>
      <c r="AA7" s="626"/>
      <c r="AB7" s="626"/>
      <c r="AC7" s="626"/>
      <c r="AD7" s="627">
        <v>246</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292853</v>
      </c>
      <c r="BH7" s="624"/>
      <c r="BI7" s="624"/>
      <c r="BJ7" s="624"/>
      <c r="BK7" s="624"/>
      <c r="BL7" s="624"/>
      <c r="BM7" s="624"/>
      <c r="BN7" s="625"/>
      <c r="BO7" s="626">
        <v>28</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839986</v>
      </c>
      <c r="CS7" s="624"/>
      <c r="CT7" s="624"/>
      <c r="CU7" s="624"/>
      <c r="CV7" s="624"/>
      <c r="CW7" s="624"/>
      <c r="CX7" s="624"/>
      <c r="CY7" s="625"/>
      <c r="CZ7" s="626">
        <v>15.8</v>
      </c>
      <c r="DA7" s="626"/>
      <c r="DB7" s="626"/>
      <c r="DC7" s="626"/>
      <c r="DD7" s="632">
        <v>43678</v>
      </c>
      <c r="DE7" s="624"/>
      <c r="DF7" s="624"/>
      <c r="DG7" s="624"/>
      <c r="DH7" s="624"/>
      <c r="DI7" s="624"/>
      <c r="DJ7" s="624"/>
      <c r="DK7" s="624"/>
      <c r="DL7" s="624"/>
      <c r="DM7" s="624"/>
      <c r="DN7" s="624"/>
      <c r="DO7" s="624"/>
      <c r="DP7" s="625"/>
      <c r="DQ7" s="632">
        <v>739536</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4222</v>
      </c>
      <c r="S8" s="624"/>
      <c r="T8" s="624"/>
      <c r="U8" s="624"/>
      <c r="V8" s="624"/>
      <c r="W8" s="624"/>
      <c r="X8" s="624"/>
      <c r="Y8" s="625"/>
      <c r="Z8" s="626">
        <v>0.1</v>
      </c>
      <c r="AA8" s="626"/>
      <c r="AB8" s="626"/>
      <c r="AC8" s="626"/>
      <c r="AD8" s="627">
        <v>4222</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12775</v>
      </c>
      <c r="BH8" s="624"/>
      <c r="BI8" s="624"/>
      <c r="BJ8" s="624"/>
      <c r="BK8" s="624"/>
      <c r="BL8" s="624"/>
      <c r="BM8" s="624"/>
      <c r="BN8" s="625"/>
      <c r="BO8" s="626">
        <v>1.2</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1516394</v>
      </c>
      <c r="CS8" s="624"/>
      <c r="CT8" s="624"/>
      <c r="CU8" s="624"/>
      <c r="CV8" s="624"/>
      <c r="CW8" s="624"/>
      <c r="CX8" s="624"/>
      <c r="CY8" s="625"/>
      <c r="CZ8" s="626">
        <v>28.5</v>
      </c>
      <c r="DA8" s="626"/>
      <c r="DB8" s="626"/>
      <c r="DC8" s="626"/>
      <c r="DD8" s="632">
        <v>29935</v>
      </c>
      <c r="DE8" s="624"/>
      <c r="DF8" s="624"/>
      <c r="DG8" s="624"/>
      <c r="DH8" s="624"/>
      <c r="DI8" s="624"/>
      <c r="DJ8" s="624"/>
      <c r="DK8" s="624"/>
      <c r="DL8" s="624"/>
      <c r="DM8" s="624"/>
      <c r="DN8" s="624"/>
      <c r="DO8" s="624"/>
      <c r="DP8" s="625"/>
      <c r="DQ8" s="632">
        <v>1078497</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5634</v>
      </c>
      <c r="S9" s="624"/>
      <c r="T9" s="624"/>
      <c r="U9" s="624"/>
      <c r="V9" s="624"/>
      <c r="W9" s="624"/>
      <c r="X9" s="624"/>
      <c r="Y9" s="625"/>
      <c r="Z9" s="626">
        <v>0.1</v>
      </c>
      <c r="AA9" s="626"/>
      <c r="AB9" s="626"/>
      <c r="AC9" s="626"/>
      <c r="AD9" s="627">
        <v>5634</v>
      </c>
      <c r="AE9" s="627"/>
      <c r="AF9" s="627"/>
      <c r="AG9" s="627"/>
      <c r="AH9" s="627"/>
      <c r="AI9" s="627"/>
      <c r="AJ9" s="627"/>
      <c r="AK9" s="627"/>
      <c r="AL9" s="628">
        <v>0.1</v>
      </c>
      <c r="AM9" s="629"/>
      <c r="AN9" s="629"/>
      <c r="AO9" s="630"/>
      <c r="AP9" s="620" t="s">
        <v>230</v>
      </c>
      <c r="AQ9" s="621"/>
      <c r="AR9" s="621"/>
      <c r="AS9" s="621"/>
      <c r="AT9" s="621"/>
      <c r="AU9" s="621"/>
      <c r="AV9" s="621"/>
      <c r="AW9" s="621"/>
      <c r="AX9" s="621"/>
      <c r="AY9" s="621"/>
      <c r="AZ9" s="621"/>
      <c r="BA9" s="621"/>
      <c r="BB9" s="621"/>
      <c r="BC9" s="621"/>
      <c r="BD9" s="621"/>
      <c r="BE9" s="621"/>
      <c r="BF9" s="622"/>
      <c r="BG9" s="623">
        <v>238816</v>
      </c>
      <c r="BH9" s="624"/>
      <c r="BI9" s="624"/>
      <c r="BJ9" s="624"/>
      <c r="BK9" s="624"/>
      <c r="BL9" s="624"/>
      <c r="BM9" s="624"/>
      <c r="BN9" s="625"/>
      <c r="BO9" s="626">
        <v>22.8</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663875</v>
      </c>
      <c r="CS9" s="624"/>
      <c r="CT9" s="624"/>
      <c r="CU9" s="624"/>
      <c r="CV9" s="624"/>
      <c r="CW9" s="624"/>
      <c r="CX9" s="624"/>
      <c r="CY9" s="625"/>
      <c r="CZ9" s="626">
        <v>12.5</v>
      </c>
      <c r="DA9" s="626"/>
      <c r="DB9" s="626"/>
      <c r="DC9" s="626"/>
      <c r="DD9" s="632">
        <v>1694</v>
      </c>
      <c r="DE9" s="624"/>
      <c r="DF9" s="624"/>
      <c r="DG9" s="624"/>
      <c r="DH9" s="624"/>
      <c r="DI9" s="624"/>
      <c r="DJ9" s="624"/>
      <c r="DK9" s="624"/>
      <c r="DL9" s="624"/>
      <c r="DM9" s="624"/>
      <c r="DN9" s="624"/>
      <c r="DO9" s="624"/>
      <c r="DP9" s="625"/>
      <c r="DQ9" s="632">
        <v>626881</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23685</v>
      </c>
      <c r="BH10" s="624"/>
      <c r="BI10" s="624"/>
      <c r="BJ10" s="624"/>
      <c r="BK10" s="624"/>
      <c r="BL10" s="624"/>
      <c r="BM10" s="624"/>
      <c r="BN10" s="625"/>
      <c r="BO10" s="626">
        <v>2.2999999999999998</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215957</v>
      </c>
      <c r="S11" s="624"/>
      <c r="T11" s="624"/>
      <c r="U11" s="624"/>
      <c r="V11" s="624"/>
      <c r="W11" s="624"/>
      <c r="X11" s="624"/>
      <c r="Y11" s="625"/>
      <c r="Z11" s="628">
        <v>3.8</v>
      </c>
      <c r="AA11" s="629"/>
      <c r="AB11" s="629"/>
      <c r="AC11" s="635"/>
      <c r="AD11" s="632">
        <v>215957</v>
      </c>
      <c r="AE11" s="624"/>
      <c r="AF11" s="624"/>
      <c r="AG11" s="624"/>
      <c r="AH11" s="624"/>
      <c r="AI11" s="624"/>
      <c r="AJ11" s="624"/>
      <c r="AK11" s="625"/>
      <c r="AL11" s="628">
        <v>5.7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17577</v>
      </c>
      <c r="BH11" s="624"/>
      <c r="BI11" s="624"/>
      <c r="BJ11" s="624"/>
      <c r="BK11" s="624"/>
      <c r="BL11" s="624"/>
      <c r="BM11" s="624"/>
      <c r="BN11" s="625"/>
      <c r="BO11" s="626">
        <v>1.7</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311303</v>
      </c>
      <c r="CS11" s="624"/>
      <c r="CT11" s="624"/>
      <c r="CU11" s="624"/>
      <c r="CV11" s="624"/>
      <c r="CW11" s="624"/>
      <c r="CX11" s="624"/>
      <c r="CY11" s="625"/>
      <c r="CZ11" s="626">
        <v>5.8</v>
      </c>
      <c r="DA11" s="626"/>
      <c r="DB11" s="626"/>
      <c r="DC11" s="626"/>
      <c r="DD11" s="632">
        <v>83163</v>
      </c>
      <c r="DE11" s="624"/>
      <c r="DF11" s="624"/>
      <c r="DG11" s="624"/>
      <c r="DH11" s="624"/>
      <c r="DI11" s="624"/>
      <c r="DJ11" s="624"/>
      <c r="DK11" s="624"/>
      <c r="DL11" s="624"/>
      <c r="DM11" s="624"/>
      <c r="DN11" s="624"/>
      <c r="DO11" s="624"/>
      <c r="DP11" s="625"/>
      <c r="DQ11" s="632">
        <v>226137</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31515</v>
      </c>
      <c r="S12" s="624"/>
      <c r="T12" s="624"/>
      <c r="U12" s="624"/>
      <c r="V12" s="624"/>
      <c r="W12" s="624"/>
      <c r="X12" s="624"/>
      <c r="Y12" s="625"/>
      <c r="Z12" s="626">
        <v>0.6</v>
      </c>
      <c r="AA12" s="626"/>
      <c r="AB12" s="626"/>
      <c r="AC12" s="626"/>
      <c r="AD12" s="627">
        <v>31515</v>
      </c>
      <c r="AE12" s="627"/>
      <c r="AF12" s="627"/>
      <c r="AG12" s="627"/>
      <c r="AH12" s="627"/>
      <c r="AI12" s="627"/>
      <c r="AJ12" s="627"/>
      <c r="AK12" s="627"/>
      <c r="AL12" s="628">
        <v>0.8</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646150</v>
      </c>
      <c r="BH12" s="624"/>
      <c r="BI12" s="624"/>
      <c r="BJ12" s="624"/>
      <c r="BK12" s="624"/>
      <c r="BL12" s="624"/>
      <c r="BM12" s="624"/>
      <c r="BN12" s="625"/>
      <c r="BO12" s="626">
        <v>61.7</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140710</v>
      </c>
      <c r="CS12" s="624"/>
      <c r="CT12" s="624"/>
      <c r="CU12" s="624"/>
      <c r="CV12" s="624"/>
      <c r="CW12" s="624"/>
      <c r="CX12" s="624"/>
      <c r="CY12" s="625"/>
      <c r="CZ12" s="626">
        <v>2.6</v>
      </c>
      <c r="DA12" s="626"/>
      <c r="DB12" s="626"/>
      <c r="DC12" s="626"/>
      <c r="DD12" s="632">
        <v>7318</v>
      </c>
      <c r="DE12" s="624"/>
      <c r="DF12" s="624"/>
      <c r="DG12" s="624"/>
      <c r="DH12" s="624"/>
      <c r="DI12" s="624"/>
      <c r="DJ12" s="624"/>
      <c r="DK12" s="624"/>
      <c r="DL12" s="624"/>
      <c r="DM12" s="624"/>
      <c r="DN12" s="624"/>
      <c r="DO12" s="624"/>
      <c r="DP12" s="625"/>
      <c r="DQ12" s="632">
        <v>110029</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633210</v>
      </c>
      <c r="BH13" s="624"/>
      <c r="BI13" s="624"/>
      <c r="BJ13" s="624"/>
      <c r="BK13" s="624"/>
      <c r="BL13" s="624"/>
      <c r="BM13" s="624"/>
      <c r="BN13" s="625"/>
      <c r="BO13" s="626">
        <v>60.5</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620448</v>
      </c>
      <c r="CS13" s="624"/>
      <c r="CT13" s="624"/>
      <c r="CU13" s="624"/>
      <c r="CV13" s="624"/>
      <c r="CW13" s="624"/>
      <c r="CX13" s="624"/>
      <c r="CY13" s="625"/>
      <c r="CZ13" s="626">
        <v>11.7</v>
      </c>
      <c r="DA13" s="626"/>
      <c r="DB13" s="626"/>
      <c r="DC13" s="626"/>
      <c r="DD13" s="632">
        <v>293112</v>
      </c>
      <c r="DE13" s="624"/>
      <c r="DF13" s="624"/>
      <c r="DG13" s="624"/>
      <c r="DH13" s="624"/>
      <c r="DI13" s="624"/>
      <c r="DJ13" s="624"/>
      <c r="DK13" s="624"/>
      <c r="DL13" s="624"/>
      <c r="DM13" s="624"/>
      <c r="DN13" s="624"/>
      <c r="DO13" s="624"/>
      <c r="DP13" s="625"/>
      <c r="DQ13" s="632">
        <v>382159</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37062</v>
      </c>
      <c r="BH14" s="624"/>
      <c r="BI14" s="624"/>
      <c r="BJ14" s="624"/>
      <c r="BK14" s="624"/>
      <c r="BL14" s="624"/>
      <c r="BM14" s="624"/>
      <c r="BN14" s="625"/>
      <c r="BO14" s="626">
        <v>3.5</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233857</v>
      </c>
      <c r="CS14" s="624"/>
      <c r="CT14" s="624"/>
      <c r="CU14" s="624"/>
      <c r="CV14" s="624"/>
      <c r="CW14" s="624"/>
      <c r="CX14" s="624"/>
      <c r="CY14" s="625"/>
      <c r="CZ14" s="626">
        <v>4.4000000000000004</v>
      </c>
      <c r="DA14" s="626"/>
      <c r="DB14" s="626"/>
      <c r="DC14" s="626"/>
      <c r="DD14" s="632">
        <v>24979</v>
      </c>
      <c r="DE14" s="624"/>
      <c r="DF14" s="624"/>
      <c r="DG14" s="624"/>
      <c r="DH14" s="624"/>
      <c r="DI14" s="624"/>
      <c r="DJ14" s="624"/>
      <c r="DK14" s="624"/>
      <c r="DL14" s="624"/>
      <c r="DM14" s="624"/>
      <c r="DN14" s="624"/>
      <c r="DO14" s="624"/>
      <c r="DP14" s="625"/>
      <c r="DQ14" s="632">
        <v>216877</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7670</v>
      </c>
      <c r="S15" s="624"/>
      <c r="T15" s="624"/>
      <c r="U15" s="624"/>
      <c r="V15" s="624"/>
      <c r="W15" s="624"/>
      <c r="X15" s="624"/>
      <c r="Y15" s="625"/>
      <c r="Z15" s="626">
        <v>0.1</v>
      </c>
      <c r="AA15" s="626"/>
      <c r="AB15" s="626"/>
      <c r="AC15" s="626"/>
      <c r="AD15" s="627">
        <v>7670</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69017</v>
      </c>
      <c r="BH15" s="624"/>
      <c r="BI15" s="624"/>
      <c r="BJ15" s="624"/>
      <c r="BK15" s="624"/>
      <c r="BL15" s="624"/>
      <c r="BM15" s="624"/>
      <c r="BN15" s="625"/>
      <c r="BO15" s="626">
        <v>6.6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517723</v>
      </c>
      <c r="CS15" s="624"/>
      <c r="CT15" s="624"/>
      <c r="CU15" s="624"/>
      <c r="CV15" s="624"/>
      <c r="CW15" s="624"/>
      <c r="CX15" s="624"/>
      <c r="CY15" s="625"/>
      <c r="CZ15" s="626">
        <v>9.6999999999999993</v>
      </c>
      <c r="DA15" s="626"/>
      <c r="DB15" s="626"/>
      <c r="DC15" s="626"/>
      <c r="DD15" s="632">
        <v>33447</v>
      </c>
      <c r="DE15" s="624"/>
      <c r="DF15" s="624"/>
      <c r="DG15" s="624"/>
      <c r="DH15" s="624"/>
      <c r="DI15" s="624"/>
      <c r="DJ15" s="624"/>
      <c r="DK15" s="624"/>
      <c r="DL15" s="624"/>
      <c r="DM15" s="624"/>
      <c r="DN15" s="624"/>
      <c r="DO15" s="624"/>
      <c r="DP15" s="625"/>
      <c r="DQ15" s="632">
        <v>449685</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20616</v>
      </c>
      <c r="S16" s="624"/>
      <c r="T16" s="624"/>
      <c r="U16" s="624"/>
      <c r="V16" s="624"/>
      <c r="W16" s="624"/>
      <c r="X16" s="624"/>
      <c r="Y16" s="625"/>
      <c r="Z16" s="626">
        <v>0.4</v>
      </c>
      <c r="AA16" s="626"/>
      <c r="AB16" s="626"/>
      <c r="AC16" s="626"/>
      <c r="AD16" s="627">
        <v>20616</v>
      </c>
      <c r="AE16" s="627"/>
      <c r="AF16" s="627"/>
      <c r="AG16" s="627"/>
      <c r="AH16" s="627"/>
      <c r="AI16" s="627"/>
      <c r="AJ16" s="627"/>
      <c r="AK16" s="627"/>
      <c r="AL16" s="628">
        <v>0.5</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12144</v>
      </c>
      <c r="CS16" s="624"/>
      <c r="CT16" s="624"/>
      <c r="CU16" s="624"/>
      <c r="CV16" s="624"/>
      <c r="CW16" s="624"/>
      <c r="CX16" s="624"/>
      <c r="CY16" s="625"/>
      <c r="CZ16" s="626">
        <v>0.2</v>
      </c>
      <c r="DA16" s="626"/>
      <c r="DB16" s="626"/>
      <c r="DC16" s="626"/>
      <c r="DD16" s="632" t="s">
        <v>122</v>
      </c>
      <c r="DE16" s="624"/>
      <c r="DF16" s="624"/>
      <c r="DG16" s="624"/>
      <c r="DH16" s="624"/>
      <c r="DI16" s="624"/>
      <c r="DJ16" s="624"/>
      <c r="DK16" s="624"/>
      <c r="DL16" s="624"/>
      <c r="DM16" s="624"/>
      <c r="DN16" s="624"/>
      <c r="DO16" s="624"/>
      <c r="DP16" s="625"/>
      <c r="DQ16" s="632">
        <v>240</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36535</v>
      </c>
      <c r="S17" s="624"/>
      <c r="T17" s="624"/>
      <c r="U17" s="624"/>
      <c r="V17" s="624"/>
      <c r="W17" s="624"/>
      <c r="X17" s="624"/>
      <c r="Y17" s="625"/>
      <c r="Z17" s="626">
        <v>0.6</v>
      </c>
      <c r="AA17" s="626"/>
      <c r="AB17" s="626"/>
      <c r="AC17" s="626"/>
      <c r="AD17" s="627">
        <v>36535</v>
      </c>
      <c r="AE17" s="627"/>
      <c r="AF17" s="627"/>
      <c r="AG17" s="627"/>
      <c r="AH17" s="627"/>
      <c r="AI17" s="627"/>
      <c r="AJ17" s="627"/>
      <c r="AK17" s="627"/>
      <c r="AL17" s="628">
        <v>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362804</v>
      </c>
      <c r="CS17" s="624"/>
      <c r="CT17" s="624"/>
      <c r="CU17" s="624"/>
      <c r="CV17" s="624"/>
      <c r="CW17" s="624"/>
      <c r="CX17" s="624"/>
      <c r="CY17" s="625"/>
      <c r="CZ17" s="626">
        <v>6.8</v>
      </c>
      <c r="DA17" s="626"/>
      <c r="DB17" s="626"/>
      <c r="DC17" s="626"/>
      <c r="DD17" s="632" t="s">
        <v>122</v>
      </c>
      <c r="DE17" s="624"/>
      <c r="DF17" s="624"/>
      <c r="DG17" s="624"/>
      <c r="DH17" s="624"/>
      <c r="DI17" s="624"/>
      <c r="DJ17" s="624"/>
      <c r="DK17" s="624"/>
      <c r="DL17" s="624"/>
      <c r="DM17" s="624"/>
      <c r="DN17" s="624"/>
      <c r="DO17" s="624"/>
      <c r="DP17" s="625"/>
      <c r="DQ17" s="632">
        <v>362804</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4662</v>
      </c>
      <c r="S18" s="624"/>
      <c r="T18" s="624"/>
      <c r="U18" s="624"/>
      <c r="V18" s="624"/>
      <c r="W18" s="624"/>
      <c r="X18" s="624"/>
      <c r="Y18" s="625"/>
      <c r="Z18" s="626">
        <v>0.1</v>
      </c>
      <c r="AA18" s="626"/>
      <c r="AB18" s="626"/>
      <c r="AC18" s="626"/>
      <c r="AD18" s="627">
        <v>4662</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31873</v>
      </c>
      <c r="S19" s="624"/>
      <c r="T19" s="624"/>
      <c r="U19" s="624"/>
      <c r="V19" s="624"/>
      <c r="W19" s="624"/>
      <c r="X19" s="624"/>
      <c r="Y19" s="625"/>
      <c r="Z19" s="626">
        <v>0.6</v>
      </c>
      <c r="AA19" s="626"/>
      <c r="AB19" s="626"/>
      <c r="AC19" s="626"/>
      <c r="AD19" s="627">
        <v>31873</v>
      </c>
      <c r="AE19" s="627"/>
      <c r="AF19" s="627"/>
      <c r="AG19" s="627"/>
      <c r="AH19" s="627"/>
      <c r="AI19" s="627"/>
      <c r="AJ19" s="627"/>
      <c r="AK19" s="627"/>
      <c r="AL19" s="628">
        <v>0.8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2312</v>
      </c>
      <c r="BH19" s="624"/>
      <c r="BI19" s="624"/>
      <c r="BJ19" s="624"/>
      <c r="BK19" s="624"/>
      <c r="BL19" s="624"/>
      <c r="BM19" s="624"/>
      <c r="BN19" s="625"/>
      <c r="BO19" s="626">
        <v>0.2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2312</v>
      </c>
      <c r="BH20" s="624"/>
      <c r="BI20" s="624"/>
      <c r="BJ20" s="624"/>
      <c r="BK20" s="624"/>
      <c r="BL20" s="624"/>
      <c r="BM20" s="624"/>
      <c r="BN20" s="625"/>
      <c r="BO20" s="626">
        <v>0.2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5322813</v>
      </c>
      <c r="CS20" s="624"/>
      <c r="CT20" s="624"/>
      <c r="CU20" s="624"/>
      <c r="CV20" s="624"/>
      <c r="CW20" s="624"/>
      <c r="CX20" s="624"/>
      <c r="CY20" s="625"/>
      <c r="CZ20" s="626">
        <v>100</v>
      </c>
      <c r="DA20" s="626"/>
      <c r="DB20" s="626"/>
      <c r="DC20" s="626"/>
      <c r="DD20" s="632">
        <v>517326</v>
      </c>
      <c r="DE20" s="624"/>
      <c r="DF20" s="624"/>
      <c r="DG20" s="624"/>
      <c r="DH20" s="624"/>
      <c r="DI20" s="624"/>
      <c r="DJ20" s="624"/>
      <c r="DK20" s="624"/>
      <c r="DL20" s="624"/>
      <c r="DM20" s="624"/>
      <c r="DN20" s="624"/>
      <c r="DO20" s="624"/>
      <c r="DP20" s="625"/>
      <c r="DQ20" s="632">
        <v>4296414</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2649042</v>
      </c>
      <c r="S21" s="624"/>
      <c r="T21" s="624"/>
      <c r="U21" s="624"/>
      <c r="V21" s="624"/>
      <c r="W21" s="624"/>
      <c r="X21" s="624"/>
      <c r="Y21" s="625"/>
      <c r="Z21" s="626">
        <v>46.9</v>
      </c>
      <c r="AA21" s="626"/>
      <c r="AB21" s="626"/>
      <c r="AC21" s="626"/>
      <c r="AD21" s="627">
        <v>2314689</v>
      </c>
      <c r="AE21" s="627"/>
      <c r="AF21" s="627"/>
      <c r="AG21" s="627"/>
      <c r="AH21" s="627"/>
      <c r="AI21" s="627"/>
      <c r="AJ21" s="627"/>
      <c r="AK21" s="627"/>
      <c r="AL21" s="628">
        <v>61.3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2312</v>
      </c>
      <c r="BH21" s="624"/>
      <c r="BI21" s="624"/>
      <c r="BJ21" s="624"/>
      <c r="BK21" s="624"/>
      <c r="BL21" s="624"/>
      <c r="BM21" s="624"/>
      <c r="BN21" s="625"/>
      <c r="BO21" s="626">
        <v>0.2</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2314689</v>
      </c>
      <c r="S22" s="624"/>
      <c r="T22" s="624"/>
      <c r="U22" s="624"/>
      <c r="V22" s="624"/>
      <c r="W22" s="624"/>
      <c r="X22" s="624"/>
      <c r="Y22" s="625"/>
      <c r="Z22" s="626">
        <v>41</v>
      </c>
      <c r="AA22" s="626"/>
      <c r="AB22" s="626"/>
      <c r="AC22" s="626"/>
      <c r="AD22" s="627">
        <v>2314689</v>
      </c>
      <c r="AE22" s="627"/>
      <c r="AF22" s="627"/>
      <c r="AG22" s="627"/>
      <c r="AH22" s="627"/>
      <c r="AI22" s="627"/>
      <c r="AJ22" s="627"/>
      <c r="AK22" s="627"/>
      <c r="AL22" s="628">
        <v>61.3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334271</v>
      </c>
      <c r="S23" s="624"/>
      <c r="T23" s="624"/>
      <c r="U23" s="624"/>
      <c r="V23" s="624"/>
      <c r="W23" s="624"/>
      <c r="X23" s="624"/>
      <c r="Y23" s="625"/>
      <c r="Z23" s="626">
        <v>5.9</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v>82</v>
      </c>
      <c r="S24" s="624"/>
      <c r="T24" s="624"/>
      <c r="U24" s="624"/>
      <c r="V24" s="624"/>
      <c r="W24" s="624"/>
      <c r="X24" s="624"/>
      <c r="Y24" s="625"/>
      <c r="Z24" s="626">
        <v>0</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1981649</v>
      </c>
      <c r="CS24" s="613"/>
      <c r="CT24" s="613"/>
      <c r="CU24" s="613"/>
      <c r="CV24" s="613"/>
      <c r="CW24" s="613"/>
      <c r="CX24" s="613"/>
      <c r="CY24" s="614"/>
      <c r="CZ24" s="617">
        <v>37.200000000000003</v>
      </c>
      <c r="DA24" s="618"/>
      <c r="DB24" s="618"/>
      <c r="DC24" s="634"/>
      <c r="DD24" s="655">
        <v>1631719</v>
      </c>
      <c r="DE24" s="613"/>
      <c r="DF24" s="613"/>
      <c r="DG24" s="613"/>
      <c r="DH24" s="613"/>
      <c r="DI24" s="613"/>
      <c r="DJ24" s="613"/>
      <c r="DK24" s="614"/>
      <c r="DL24" s="655">
        <v>1497860</v>
      </c>
      <c r="DM24" s="613"/>
      <c r="DN24" s="613"/>
      <c r="DO24" s="613"/>
      <c r="DP24" s="613"/>
      <c r="DQ24" s="613"/>
      <c r="DR24" s="613"/>
      <c r="DS24" s="613"/>
      <c r="DT24" s="613"/>
      <c r="DU24" s="613"/>
      <c r="DV24" s="614"/>
      <c r="DW24" s="617">
        <v>39.6</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4104746</v>
      </c>
      <c r="S25" s="624"/>
      <c r="T25" s="624"/>
      <c r="U25" s="624"/>
      <c r="V25" s="624"/>
      <c r="W25" s="624"/>
      <c r="X25" s="624"/>
      <c r="Y25" s="625"/>
      <c r="Z25" s="626">
        <v>72.7</v>
      </c>
      <c r="AA25" s="626"/>
      <c r="AB25" s="626"/>
      <c r="AC25" s="626"/>
      <c r="AD25" s="627">
        <v>3770393</v>
      </c>
      <c r="AE25" s="627"/>
      <c r="AF25" s="627"/>
      <c r="AG25" s="627"/>
      <c r="AH25" s="627"/>
      <c r="AI25" s="627"/>
      <c r="AJ25" s="627"/>
      <c r="AK25" s="627"/>
      <c r="AL25" s="628">
        <v>99.9</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1138573</v>
      </c>
      <c r="CS25" s="644"/>
      <c r="CT25" s="644"/>
      <c r="CU25" s="644"/>
      <c r="CV25" s="644"/>
      <c r="CW25" s="644"/>
      <c r="CX25" s="644"/>
      <c r="CY25" s="645"/>
      <c r="CZ25" s="628">
        <v>21.4</v>
      </c>
      <c r="DA25" s="656"/>
      <c r="DB25" s="656"/>
      <c r="DC25" s="658"/>
      <c r="DD25" s="632">
        <v>1063198</v>
      </c>
      <c r="DE25" s="644"/>
      <c r="DF25" s="644"/>
      <c r="DG25" s="644"/>
      <c r="DH25" s="644"/>
      <c r="DI25" s="644"/>
      <c r="DJ25" s="644"/>
      <c r="DK25" s="645"/>
      <c r="DL25" s="632">
        <v>983009</v>
      </c>
      <c r="DM25" s="644"/>
      <c r="DN25" s="644"/>
      <c r="DO25" s="644"/>
      <c r="DP25" s="644"/>
      <c r="DQ25" s="644"/>
      <c r="DR25" s="644"/>
      <c r="DS25" s="644"/>
      <c r="DT25" s="644"/>
      <c r="DU25" s="644"/>
      <c r="DV25" s="645"/>
      <c r="DW25" s="628">
        <v>26</v>
      </c>
      <c r="DX25" s="656"/>
      <c r="DY25" s="656"/>
      <c r="DZ25" s="656"/>
      <c r="EA25" s="656"/>
      <c r="EB25" s="656"/>
      <c r="EC25" s="657"/>
    </row>
    <row r="26" spans="2:133" ht="11.25" customHeight="1" x14ac:dyDescent="0.15">
      <c r="B26" s="620" t="s">
        <v>283</v>
      </c>
      <c r="C26" s="621"/>
      <c r="D26" s="621"/>
      <c r="E26" s="621"/>
      <c r="F26" s="621"/>
      <c r="G26" s="621"/>
      <c r="H26" s="621"/>
      <c r="I26" s="621"/>
      <c r="J26" s="621"/>
      <c r="K26" s="621"/>
      <c r="L26" s="621"/>
      <c r="M26" s="621"/>
      <c r="N26" s="621"/>
      <c r="O26" s="621"/>
      <c r="P26" s="621"/>
      <c r="Q26" s="622"/>
      <c r="R26" s="623">
        <v>640</v>
      </c>
      <c r="S26" s="624"/>
      <c r="T26" s="624"/>
      <c r="U26" s="624"/>
      <c r="V26" s="624"/>
      <c r="W26" s="624"/>
      <c r="X26" s="624"/>
      <c r="Y26" s="625"/>
      <c r="Z26" s="626">
        <v>0</v>
      </c>
      <c r="AA26" s="626"/>
      <c r="AB26" s="626"/>
      <c r="AC26" s="626"/>
      <c r="AD26" s="627">
        <v>640</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687194</v>
      </c>
      <c r="CS26" s="624"/>
      <c r="CT26" s="624"/>
      <c r="CU26" s="624"/>
      <c r="CV26" s="624"/>
      <c r="CW26" s="624"/>
      <c r="CX26" s="624"/>
      <c r="CY26" s="625"/>
      <c r="CZ26" s="628">
        <v>12.9</v>
      </c>
      <c r="DA26" s="656"/>
      <c r="DB26" s="656"/>
      <c r="DC26" s="658"/>
      <c r="DD26" s="632">
        <v>622772</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15">
      <c r="B27" s="620" t="s">
        <v>286</v>
      </c>
      <c r="C27" s="621"/>
      <c r="D27" s="621"/>
      <c r="E27" s="621"/>
      <c r="F27" s="621"/>
      <c r="G27" s="621"/>
      <c r="H27" s="621"/>
      <c r="I27" s="621"/>
      <c r="J27" s="621"/>
      <c r="K27" s="621"/>
      <c r="L27" s="621"/>
      <c r="M27" s="621"/>
      <c r="N27" s="621"/>
      <c r="O27" s="621"/>
      <c r="P27" s="621"/>
      <c r="Q27" s="622"/>
      <c r="R27" s="623">
        <v>18206</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1047394</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480272</v>
      </c>
      <c r="CS27" s="644"/>
      <c r="CT27" s="644"/>
      <c r="CU27" s="644"/>
      <c r="CV27" s="644"/>
      <c r="CW27" s="644"/>
      <c r="CX27" s="644"/>
      <c r="CY27" s="645"/>
      <c r="CZ27" s="628">
        <v>9</v>
      </c>
      <c r="DA27" s="656"/>
      <c r="DB27" s="656"/>
      <c r="DC27" s="658"/>
      <c r="DD27" s="632">
        <v>205717</v>
      </c>
      <c r="DE27" s="644"/>
      <c r="DF27" s="644"/>
      <c r="DG27" s="644"/>
      <c r="DH27" s="644"/>
      <c r="DI27" s="644"/>
      <c r="DJ27" s="644"/>
      <c r="DK27" s="645"/>
      <c r="DL27" s="632">
        <v>152047</v>
      </c>
      <c r="DM27" s="644"/>
      <c r="DN27" s="644"/>
      <c r="DO27" s="644"/>
      <c r="DP27" s="644"/>
      <c r="DQ27" s="644"/>
      <c r="DR27" s="644"/>
      <c r="DS27" s="644"/>
      <c r="DT27" s="644"/>
      <c r="DU27" s="644"/>
      <c r="DV27" s="645"/>
      <c r="DW27" s="628">
        <v>4</v>
      </c>
      <c r="DX27" s="656"/>
      <c r="DY27" s="656"/>
      <c r="DZ27" s="656"/>
      <c r="EA27" s="656"/>
      <c r="EB27" s="656"/>
      <c r="EC27" s="657"/>
    </row>
    <row r="28" spans="2:133" ht="11.25" customHeight="1" x14ac:dyDescent="0.15">
      <c r="B28" s="620" t="s">
        <v>289</v>
      </c>
      <c r="C28" s="621"/>
      <c r="D28" s="621"/>
      <c r="E28" s="621"/>
      <c r="F28" s="621"/>
      <c r="G28" s="621"/>
      <c r="H28" s="621"/>
      <c r="I28" s="621"/>
      <c r="J28" s="621"/>
      <c r="K28" s="621"/>
      <c r="L28" s="621"/>
      <c r="M28" s="621"/>
      <c r="N28" s="621"/>
      <c r="O28" s="621"/>
      <c r="P28" s="621"/>
      <c r="Q28" s="622"/>
      <c r="R28" s="623">
        <v>49559</v>
      </c>
      <c r="S28" s="624"/>
      <c r="T28" s="624"/>
      <c r="U28" s="624"/>
      <c r="V28" s="624"/>
      <c r="W28" s="624"/>
      <c r="X28" s="624"/>
      <c r="Y28" s="625"/>
      <c r="Z28" s="626">
        <v>0.9</v>
      </c>
      <c r="AA28" s="626"/>
      <c r="AB28" s="626"/>
      <c r="AC28" s="626"/>
      <c r="AD28" s="627">
        <v>4302</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362804</v>
      </c>
      <c r="CS28" s="624"/>
      <c r="CT28" s="624"/>
      <c r="CU28" s="624"/>
      <c r="CV28" s="624"/>
      <c r="CW28" s="624"/>
      <c r="CX28" s="624"/>
      <c r="CY28" s="625"/>
      <c r="CZ28" s="628">
        <v>6.8</v>
      </c>
      <c r="DA28" s="656"/>
      <c r="DB28" s="656"/>
      <c r="DC28" s="658"/>
      <c r="DD28" s="632">
        <v>362804</v>
      </c>
      <c r="DE28" s="624"/>
      <c r="DF28" s="624"/>
      <c r="DG28" s="624"/>
      <c r="DH28" s="624"/>
      <c r="DI28" s="624"/>
      <c r="DJ28" s="624"/>
      <c r="DK28" s="625"/>
      <c r="DL28" s="632">
        <v>362804</v>
      </c>
      <c r="DM28" s="624"/>
      <c r="DN28" s="624"/>
      <c r="DO28" s="624"/>
      <c r="DP28" s="624"/>
      <c r="DQ28" s="624"/>
      <c r="DR28" s="624"/>
      <c r="DS28" s="624"/>
      <c r="DT28" s="624"/>
      <c r="DU28" s="624"/>
      <c r="DV28" s="625"/>
      <c r="DW28" s="628">
        <v>9.6</v>
      </c>
      <c r="DX28" s="656"/>
      <c r="DY28" s="656"/>
      <c r="DZ28" s="656"/>
      <c r="EA28" s="656"/>
      <c r="EB28" s="656"/>
      <c r="EC28" s="657"/>
    </row>
    <row r="29" spans="2:133" ht="11.25" customHeight="1" x14ac:dyDescent="0.15">
      <c r="B29" s="620" t="s">
        <v>291</v>
      </c>
      <c r="C29" s="621"/>
      <c r="D29" s="621"/>
      <c r="E29" s="621"/>
      <c r="F29" s="621"/>
      <c r="G29" s="621"/>
      <c r="H29" s="621"/>
      <c r="I29" s="621"/>
      <c r="J29" s="621"/>
      <c r="K29" s="621"/>
      <c r="L29" s="621"/>
      <c r="M29" s="621"/>
      <c r="N29" s="621"/>
      <c r="O29" s="621"/>
      <c r="P29" s="621"/>
      <c r="Q29" s="622"/>
      <c r="R29" s="623">
        <v>14342</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362804</v>
      </c>
      <c r="CS29" s="644"/>
      <c r="CT29" s="644"/>
      <c r="CU29" s="644"/>
      <c r="CV29" s="644"/>
      <c r="CW29" s="644"/>
      <c r="CX29" s="644"/>
      <c r="CY29" s="645"/>
      <c r="CZ29" s="628">
        <v>6.8</v>
      </c>
      <c r="DA29" s="656"/>
      <c r="DB29" s="656"/>
      <c r="DC29" s="658"/>
      <c r="DD29" s="632">
        <v>362804</v>
      </c>
      <c r="DE29" s="644"/>
      <c r="DF29" s="644"/>
      <c r="DG29" s="644"/>
      <c r="DH29" s="644"/>
      <c r="DI29" s="644"/>
      <c r="DJ29" s="644"/>
      <c r="DK29" s="645"/>
      <c r="DL29" s="632">
        <v>362804</v>
      </c>
      <c r="DM29" s="644"/>
      <c r="DN29" s="644"/>
      <c r="DO29" s="644"/>
      <c r="DP29" s="644"/>
      <c r="DQ29" s="644"/>
      <c r="DR29" s="644"/>
      <c r="DS29" s="644"/>
      <c r="DT29" s="644"/>
      <c r="DU29" s="644"/>
      <c r="DV29" s="645"/>
      <c r="DW29" s="628">
        <v>9.6</v>
      </c>
      <c r="DX29" s="656"/>
      <c r="DY29" s="656"/>
      <c r="DZ29" s="656"/>
      <c r="EA29" s="656"/>
      <c r="EB29" s="656"/>
      <c r="EC29" s="657"/>
    </row>
    <row r="30" spans="2:133" ht="11.25" customHeight="1" x14ac:dyDescent="0.15">
      <c r="B30" s="620" t="s">
        <v>293</v>
      </c>
      <c r="C30" s="621"/>
      <c r="D30" s="621"/>
      <c r="E30" s="621"/>
      <c r="F30" s="621"/>
      <c r="G30" s="621"/>
      <c r="H30" s="621"/>
      <c r="I30" s="621"/>
      <c r="J30" s="621"/>
      <c r="K30" s="621"/>
      <c r="L30" s="621"/>
      <c r="M30" s="621"/>
      <c r="N30" s="621"/>
      <c r="O30" s="621"/>
      <c r="P30" s="621"/>
      <c r="Q30" s="622"/>
      <c r="R30" s="623">
        <v>473127</v>
      </c>
      <c r="S30" s="624"/>
      <c r="T30" s="624"/>
      <c r="U30" s="624"/>
      <c r="V30" s="624"/>
      <c r="W30" s="624"/>
      <c r="X30" s="624"/>
      <c r="Y30" s="625"/>
      <c r="Z30" s="626">
        <v>8.4</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354878</v>
      </c>
      <c r="CS30" s="624"/>
      <c r="CT30" s="624"/>
      <c r="CU30" s="624"/>
      <c r="CV30" s="624"/>
      <c r="CW30" s="624"/>
      <c r="CX30" s="624"/>
      <c r="CY30" s="625"/>
      <c r="CZ30" s="628">
        <v>6.7</v>
      </c>
      <c r="DA30" s="656"/>
      <c r="DB30" s="656"/>
      <c r="DC30" s="658"/>
      <c r="DD30" s="632">
        <v>354878</v>
      </c>
      <c r="DE30" s="624"/>
      <c r="DF30" s="624"/>
      <c r="DG30" s="624"/>
      <c r="DH30" s="624"/>
      <c r="DI30" s="624"/>
      <c r="DJ30" s="624"/>
      <c r="DK30" s="625"/>
      <c r="DL30" s="632">
        <v>354878</v>
      </c>
      <c r="DM30" s="624"/>
      <c r="DN30" s="624"/>
      <c r="DO30" s="624"/>
      <c r="DP30" s="624"/>
      <c r="DQ30" s="624"/>
      <c r="DR30" s="624"/>
      <c r="DS30" s="624"/>
      <c r="DT30" s="624"/>
      <c r="DU30" s="624"/>
      <c r="DV30" s="625"/>
      <c r="DW30" s="628">
        <v>9.4</v>
      </c>
      <c r="DX30" s="656"/>
      <c r="DY30" s="656"/>
      <c r="DZ30" s="656"/>
      <c r="EA30" s="656"/>
      <c r="EB30" s="656"/>
      <c r="EC30" s="657"/>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98.6</v>
      </c>
      <c r="BH31" s="667"/>
      <c r="BI31" s="667"/>
      <c r="BJ31" s="667"/>
      <c r="BK31" s="667"/>
      <c r="BL31" s="667"/>
      <c r="BM31" s="618">
        <v>94</v>
      </c>
      <c r="BN31" s="667"/>
      <c r="BO31" s="667"/>
      <c r="BP31" s="667"/>
      <c r="BQ31" s="668"/>
      <c r="BR31" s="670">
        <v>98.1</v>
      </c>
      <c r="BS31" s="667"/>
      <c r="BT31" s="667"/>
      <c r="BU31" s="667"/>
      <c r="BV31" s="667"/>
      <c r="BW31" s="667"/>
      <c r="BX31" s="618">
        <v>94.3</v>
      </c>
      <c r="BY31" s="667"/>
      <c r="BZ31" s="667"/>
      <c r="CA31" s="667"/>
      <c r="CB31" s="668"/>
      <c r="CD31" s="663"/>
      <c r="CE31" s="664"/>
      <c r="CF31" s="620" t="s">
        <v>300</v>
      </c>
      <c r="CG31" s="621"/>
      <c r="CH31" s="621"/>
      <c r="CI31" s="621"/>
      <c r="CJ31" s="621"/>
      <c r="CK31" s="621"/>
      <c r="CL31" s="621"/>
      <c r="CM31" s="621"/>
      <c r="CN31" s="621"/>
      <c r="CO31" s="621"/>
      <c r="CP31" s="621"/>
      <c r="CQ31" s="622"/>
      <c r="CR31" s="623">
        <v>7926</v>
      </c>
      <c r="CS31" s="644"/>
      <c r="CT31" s="644"/>
      <c r="CU31" s="644"/>
      <c r="CV31" s="644"/>
      <c r="CW31" s="644"/>
      <c r="CX31" s="644"/>
      <c r="CY31" s="645"/>
      <c r="CZ31" s="628">
        <v>0.1</v>
      </c>
      <c r="DA31" s="656"/>
      <c r="DB31" s="656"/>
      <c r="DC31" s="658"/>
      <c r="DD31" s="632">
        <v>7926</v>
      </c>
      <c r="DE31" s="644"/>
      <c r="DF31" s="644"/>
      <c r="DG31" s="644"/>
      <c r="DH31" s="644"/>
      <c r="DI31" s="644"/>
      <c r="DJ31" s="644"/>
      <c r="DK31" s="645"/>
      <c r="DL31" s="632">
        <v>7926</v>
      </c>
      <c r="DM31" s="644"/>
      <c r="DN31" s="644"/>
      <c r="DO31" s="644"/>
      <c r="DP31" s="644"/>
      <c r="DQ31" s="644"/>
      <c r="DR31" s="644"/>
      <c r="DS31" s="644"/>
      <c r="DT31" s="644"/>
      <c r="DU31" s="644"/>
      <c r="DV31" s="645"/>
      <c r="DW31" s="628">
        <v>0.2</v>
      </c>
      <c r="DX31" s="656"/>
      <c r="DY31" s="656"/>
      <c r="DZ31" s="656"/>
      <c r="EA31" s="656"/>
      <c r="EB31" s="656"/>
      <c r="EC31" s="657"/>
    </row>
    <row r="32" spans="2:133" ht="11.25" customHeight="1" x14ac:dyDescent="0.15">
      <c r="B32" s="620" t="s">
        <v>301</v>
      </c>
      <c r="C32" s="621"/>
      <c r="D32" s="621"/>
      <c r="E32" s="621"/>
      <c r="F32" s="621"/>
      <c r="G32" s="621"/>
      <c r="H32" s="621"/>
      <c r="I32" s="621"/>
      <c r="J32" s="621"/>
      <c r="K32" s="621"/>
      <c r="L32" s="621"/>
      <c r="M32" s="621"/>
      <c r="N32" s="621"/>
      <c r="O32" s="621"/>
      <c r="P32" s="621"/>
      <c r="Q32" s="622"/>
      <c r="R32" s="623">
        <v>280044</v>
      </c>
      <c r="S32" s="624"/>
      <c r="T32" s="624"/>
      <c r="U32" s="624"/>
      <c r="V32" s="624"/>
      <c r="W32" s="624"/>
      <c r="X32" s="624"/>
      <c r="Y32" s="625"/>
      <c r="Z32" s="626">
        <v>5</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99.2</v>
      </c>
      <c r="BH32" s="644"/>
      <c r="BI32" s="644"/>
      <c r="BJ32" s="644"/>
      <c r="BK32" s="644"/>
      <c r="BL32" s="644"/>
      <c r="BM32" s="629">
        <v>94.9</v>
      </c>
      <c r="BN32" s="644"/>
      <c r="BO32" s="644"/>
      <c r="BP32" s="644"/>
      <c r="BQ32" s="669"/>
      <c r="BR32" s="680">
        <v>98.3</v>
      </c>
      <c r="BS32" s="644"/>
      <c r="BT32" s="644"/>
      <c r="BU32" s="644"/>
      <c r="BV32" s="644"/>
      <c r="BW32" s="644"/>
      <c r="BX32" s="629">
        <v>94.5</v>
      </c>
      <c r="BY32" s="644"/>
      <c r="BZ32" s="644"/>
      <c r="CA32" s="644"/>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6"/>
      <c r="DB32" s="656"/>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6"/>
      <c r="DY32" s="656"/>
      <c r="DZ32" s="656"/>
      <c r="EA32" s="656"/>
      <c r="EB32" s="656"/>
      <c r="EC32" s="657"/>
    </row>
    <row r="33" spans="2:133" ht="11.25" customHeight="1" x14ac:dyDescent="0.15">
      <c r="B33" s="620" t="s">
        <v>305</v>
      </c>
      <c r="C33" s="621"/>
      <c r="D33" s="621"/>
      <c r="E33" s="621"/>
      <c r="F33" s="621"/>
      <c r="G33" s="621"/>
      <c r="H33" s="621"/>
      <c r="I33" s="621"/>
      <c r="J33" s="621"/>
      <c r="K33" s="621"/>
      <c r="L33" s="621"/>
      <c r="M33" s="621"/>
      <c r="N33" s="621"/>
      <c r="O33" s="621"/>
      <c r="P33" s="621"/>
      <c r="Q33" s="622"/>
      <c r="R33" s="623">
        <v>34266</v>
      </c>
      <c r="S33" s="624"/>
      <c r="T33" s="624"/>
      <c r="U33" s="624"/>
      <c r="V33" s="624"/>
      <c r="W33" s="624"/>
      <c r="X33" s="624"/>
      <c r="Y33" s="625"/>
      <c r="Z33" s="626">
        <v>0.6</v>
      </c>
      <c r="AA33" s="626"/>
      <c r="AB33" s="626"/>
      <c r="AC33" s="626"/>
      <c r="AD33" s="627" t="s">
        <v>122</v>
      </c>
      <c r="AE33" s="627"/>
      <c r="AF33" s="627"/>
      <c r="AG33" s="627"/>
      <c r="AH33" s="627"/>
      <c r="AI33" s="627"/>
      <c r="AJ33" s="627"/>
      <c r="AK33" s="627"/>
      <c r="AL33" s="628" t="s">
        <v>122</v>
      </c>
      <c r="AM33" s="629"/>
      <c r="AN33" s="629"/>
      <c r="AO33" s="630"/>
      <c r="AP33" s="675"/>
      <c r="AQ33" s="676"/>
      <c r="AR33" s="676"/>
      <c r="AS33" s="676"/>
      <c r="AT33" s="679"/>
      <c r="AU33" s="207"/>
      <c r="AV33" s="207"/>
      <c r="AW33" s="207"/>
      <c r="AX33" s="646" t="s">
        <v>306</v>
      </c>
      <c r="AY33" s="647"/>
      <c r="AZ33" s="647"/>
      <c r="BA33" s="647"/>
      <c r="BB33" s="647"/>
      <c r="BC33" s="647"/>
      <c r="BD33" s="647"/>
      <c r="BE33" s="647"/>
      <c r="BF33" s="648"/>
      <c r="BG33" s="681">
        <v>98.1</v>
      </c>
      <c r="BH33" s="682"/>
      <c r="BI33" s="682"/>
      <c r="BJ33" s="682"/>
      <c r="BK33" s="682"/>
      <c r="BL33" s="682"/>
      <c r="BM33" s="683">
        <v>92.9</v>
      </c>
      <c r="BN33" s="682"/>
      <c r="BO33" s="682"/>
      <c r="BP33" s="682"/>
      <c r="BQ33" s="684"/>
      <c r="BR33" s="681">
        <v>97.8</v>
      </c>
      <c r="BS33" s="682"/>
      <c r="BT33" s="682"/>
      <c r="BU33" s="682"/>
      <c r="BV33" s="682"/>
      <c r="BW33" s="682"/>
      <c r="BX33" s="683">
        <v>93.4</v>
      </c>
      <c r="BY33" s="682"/>
      <c r="BZ33" s="682"/>
      <c r="CA33" s="682"/>
      <c r="CB33" s="684"/>
      <c r="CD33" s="620" t="s">
        <v>307</v>
      </c>
      <c r="CE33" s="621"/>
      <c r="CF33" s="621"/>
      <c r="CG33" s="621"/>
      <c r="CH33" s="621"/>
      <c r="CI33" s="621"/>
      <c r="CJ33" s="621"/>
      <c r="CK33" s="621"/>
      <c r="CL33" s="621"/>
      <c r="CM33" s="621"/>
      <c r="CN33" s="621"/>
      <c r="CO33" s="621"/>
      <c r="CP33" s="621"/>
      <c r="CQ33" s="622"/>
      <c r="CR33" s="623">
        <v>2811694</v>
      </c>
      <c r="CS33" s="644"/>
      <c r="CT33" s="644"/>
      <c r="CU33" s="644"/>
      <c r="CV33" s="644"/>
      <c r="CW33" s="644"/>
      <c r="CX33" s="644"/>
      <c r="CY33" s="645"/>
      <c r="CZ33" s="628">
        <v>52.8</v>
      </c>
      <c r="DA33" s="656"/>
      <c r="DB33" s="656"/>
      <c r="DC33" s="658"/>
      <c r="DD33" s="632">
        <v>2466857</v>
      </c>
      <c r="DE33" s="644"/>
      <c r="DF33" s="644"/>
      <c r="DG33" s="644"/>
      <c r="DH33" s="644"/>
      <c r="DI33" s="644"/>
      <c r="DJ33" s="644"/>
      <c r="DK33" s="645"/>
      <c r="DL33" s="632">
        <v>2070325</v>
      </c>
      <c r="DM33" s="644"/>
      <c r="DN33" s="644"/>
      <c r="DO33" s="644"/>
      <c r="DP33" s="644"/>
      <c r="DQ33" s="644"/>
      <c r="DR33" s="644"/>
      <c r="DS33" s="644"/>
      <c r="DT33" s="644"/>
      <c r="DU33" s="644"/>
      <c r="DV33" s="645"/>
      <c r="DW33" s="628">
        <v>54.7</v>
      </c>
      <c r="DX33" s="656"/>
      <c r="DY33" s="656"/>
      <c r="DZ33" s="656"/>
      <c r="EA33" s="656"/>
      <c r="EB33" s="656"/>
      <c r="EC33" s="657"/>
    </row>
    <row r="34" spans="2:133" ht="11.25" customHeight="1" x14ac:dyDescent="0.15">
      <c r="B34" s="620" t="s">
        <v>308</v>
      </c>
      <c r="C34" s="621"/>
      <c r="D34" s="621"/>
      <c r="E34" s="621"/>
      <c r="F34" s="621"/>
      <c r="G34" s="621"/>
      <c r="H34" s="621"/>
      <c r="I34" s="621"/>
      <c r="J34" s="621"/>
      <c r="K34" s="621"/>
      <c r="L34" s="621"/>
      <c r="M34" s="621"/>
      <c r="N34" s="621"/>
      <c r="O34" s="621"/>
      <c r="P34" s="621"/>
      <c r="Q34" s="622"/>
      <c r="R34" s="623">
        <v>129653</v>
      </c>
      <c r="S34" s="624"/>
      <c r="T34" s="624"/>
      <c r="U34" s="624"/>
      <c r="V34" s="624"/>
      <c r="W34" s="624"/>
      <c r="X34" s="624"/>
      <c r="Y34" s="625"/>
      <c r="Z34" s="626">
        <v>2.2999999999999998</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1022767</v>
      </c>
      <c r="CS34" s="624"/>
      <c r="CT34" s="624"/>
      <c r="CU34" s="624"/>
      <c r="CV34" s="624"/>
      <c r="CW34" s="624"/>
      <c r="CX34" s="624"/>
      <c r="CY34" s="625"/>
      <c r="CZ34" s="628">
        <v>19.2</v>
      </c>
      <c r="DA34" s="656"/>
      <c r="DB34" s="656"/>
      <c r="DC34" s="658"/>
      <c r="DD34" s="632">
        <v>843126</v>
      </c>
      <c r="DE34" s="624"/>
      <c r="DF34" s="624"/>
      <c r="DG34" s="624"/>
      <c r="DH34" s="624"/>
      <c r="DI34" s="624"/>
      <c r="DJ34" s="624"/>
      <c r="DK34" s="625"/>
      <c r="DL34" s="632">
        <v>754078</v>
      </c>
      <c r="DM34" s="624"/>
      <c r="DN34" s="624"/>
      <c r="DO34" s="624"/>
      <c r="DP34" s="624"/>
      <c r="DQ34" s="624"/>
      <c r="DR34" s="624"/>
      <c r="DS34" s="624"/>
      <c r="DT34" s="624"/>
      <c r="DU34" s="624"/>
      <c r="DV34" s="625"/>
      <c r="DW34" s="628">
        <v>19.899999999999999</v>
      </c>
      <c r="DX34" s="656"/>
      <c r="DY34" s="656"/>
      <c r="DZ34" s="656"/>
      <c r="EA34" s="656"/>
      <c r="EB34" s="656"/>
      <c r="EC34" s="657"/>
    </row>
    <row r="35" spans="2:133" ht="11.25" customHeight="1" x14ac:dyDescent="0.15">
      <c r="B35" s="620" t="s">
        <v>310</v>
      </c>
      <c r="C35" s="621"/>
      <c r="D35" s="621"/>
      <c r="E35" s="621"/>
      <c r="F35" s="621"/>
      <c r="G35" s="621"/>
      <c r="H35" s="621"/>
      <c r="I35" s="621"/>
      <c r="J35" s="621"/>
      <c r="K35" s="621"/>
      <c r="L35" s="621"/>
      <c r="M35" s="621"/>
      <c r="N35" s="621"/>
      <c r="O35" s="621"/>
      <c r="P35" s="621"/>
      <c r="Q35" s="622"/>
      <c r="R35" s="623">
        <v>113233</v>
      </c>
      <c r="S35" s="624"/>
      <c r="T35" s="624"/>
      <c r="U35" s="624"/>
      <c r="V35" s="624"/>
      <c r="W35" s="624"/>
      <c r="X35" s="624"/>
      <c r="Y35" s="625"/>
      <c r="Z35" s="626">
        <v>2</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140621</v>
      </c>
      <c r="CS35" s="644"/>
      <c r="CT35" s="644"/>
      <c r="CU35" s="644"/>
      <c r="CV35" s="644"/>
      <c r="CW35" s="644"/>
      <c r="CX35" s="644"/>
      <c r="CY35" s="645"/>
      <c r="CZ35" s="628">
        <v>2.6</v>
      </c>
      <c r="DA35" s="656"/>
      <c r="DB35" s="656"/>
      <c r="DC35" s="658"/>
      <c r="DD35" s="632">
        <v>127540</v>
      </c>
      <c r="DE35" s="644"/>
      <c r="DF35" s="644"/>
      <c r="DG35" s="644"/>
      <c r="DH35" s="644"/>
      <c r="DI35" s="644"/>
      <c r="DJ35" s="644"/>
      <c r="DK35" s="645"/>
      <c r="DL35" s="632">
        <v>109410</v>
      </c>
      <c r="DM35" s="644"/>
      <c r="DN35" s="644"/>
      <c r="DO35" s="644"/>
      <c r="DP35" s="644"/>
      <c r="DQ35" s="644"/>
      <c r="DR35" s="644"/>
      <c r="DS35" s="644"/>
      <c r="DT35" s="644"/>
      <c r="DU35" s="644"/>
      <c r="DV35" s="645"/>
      <c r="DW35" s="628">
        <v>2.9</v>
      </c>
      <c r="DX35" s="656"/>
      <c r="DY35" s="656"/>
      <c r="DZ35" s="656"/>
      <c r="EA35" s="656"/>
      <c r="EB35" s="656"/>
      <c r="EC35" s="657"/>
    </row>
    <row r="36" spans="2:133" ht="11.25" customHeight="1" x14ac:dyDescent="0.15">
      <c r="B36" s="620" t="s">
        <v>314</v>
      </c>
      <c r="C36" s="621"/>
      <c r="D36" s="621"/>
      <c r="E36" s="621"/>
      <c r="F36" s="621"/>
      <c r="G36" s="621"/>
      <c r="H36" s="621"/>
      <c r="I36" s="621"/>
      <c r="J36" s="621"/>
      <c r="K36" s="621"/>
      <c r="L36" s="621"/>
      <c r="M36" s="621"/>
      <c r="N36" s="621"/>
      <c r="O36" s="621"/>
      <c r="P36" s="621"/>
      <c r="Q36" s="622"/>
      <c r="R36" s="623">
        <v>133473</v>
      </c>
      <c r="S36" s="624"/>
      <c r="T36" s="624"/>
      <c r="U36" s="624"/>
      <c r="V36" s="624"/>
      <c r="W36" s="624"/>
      <c r="X36" s="624"/>
      <c r="Y36" s="625"/>
      <c r="Z36" s="626">
        <v>2.4</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949983</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28280</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1073554</v>
      </c>
      <c r="CS36" s="624"/>
      <c r="CT36" s="624"/>
      <c r="CU36" s="624"/>
      <c r="CV36" s="624"/>
      <c r="CW36" s="624"/>
      <c r="CX36" s="624"/>
      <c r="CY36" s="625"/>
      <c r="CZ36" s="628">
        <v>20.2</v>
      </c>
      <c r="DA36" s="656"/>
      <c r="DB36" s="656"/>
      <c r="DC36" s="658"/>
      <c r="DD36" s="632">
        <v>1015446</v>
      </c>
      <c r="DE36" s="624"/>
      <c r="DF36" s="624"/>
      <c r="DG36" s="624"/>
      <c r="DH36" s="624"/>
      <c r="DI36" s="624"/>
      <c r="DJ36" s="624"/>
      <c r="DK36" s="625"/>
      <c r="DL36" s="632">
        <v>860942</v>
      </c>
      <c r="DM36" s="624"/>
      <c r="DN36" s="624"/>
      <c r="DO36" s="624"/>
      <c r="DP36" s="624"/>
      <c r="DQ36" s="624"/>
      <c r="DR36" s="624"/>
      <c r="DS36" s="624"/>
      <c r="DT36" s="624"/>
      <c r="DU36" s="624"/>
      <c r="DV36" s="625"/>
      <c r="DW36" s="628">
        <v>22.8</v>
      </c>
      <c r="DX36" s="656"/>
      <c r="DY36" s="656"/>
      <c r="DZ36" s="656"/>
      <c r="EA36" s="656"/>
      <c r="EB36" s="656"/>
      <c r="EC36" s="657"/>
    </row>
    <row r="37" spans="2:133" ht="11.25" customHeight="1" x14ac:dyDescent="0.15">
      <c r="B37" s="620" t="s">
        <v>318</v>
      </c>
      <c r="C37" s="621"/>
      <c r="D37" s="621"/>
      <c r="E37" s="621"/>
      <c r="F37" s="621"/>
      <c r="G37" s="621"/>
      <c r="H37" s="621"/>
      <c r="I37" s="621"/>
      <c r="J37" s="621"/>
      <c r="K37" s="621"/>
      <c r="L37" s="621"/>
      <c r="M37" s="621"/>
      <c r="N37" s="621"/>
      <c r="O37" s="621"/>
      <c r="P37" s="621"/>
      <c r="Q37" s="622"/>
      <c r="R37" s="623">
        <v>69780</v>
      </c>
      <c r="S37" s="624"/>
      <c r="T37" s="624"/>
      <c r="U37" s="624"/>
      <c r="V37" s="624"/>
      <c r="W37" s="624"/>
      <c r="X37" s="624"/>
      <c r="Y37" s="625"/>
      <c r="Z37" s="626">
        <v>1.2</v>
      </c>
      <c r="AA37" s="626"/>
      <c r="AB37" s="626"/>
      <c r="AC37" s="626"/>
      <c r="AD37" s="627" t="s">
        <v>122</v>
      </c>
      <c r="AE37" s="627"/>
      <c r="AF37" s="627"/>
      <c r="AG37" s="627"/>
      <c r="AH37" s="627"/>
      <c r="AI37" s="627"/>
      <c r="AJ37" s="627"/>
      <c r="AK37" s="627"/>
      <c r="AL37" s="628" t="s">
        <v>122</v>
      </c>
      <c r="AM37" s="629"/>
      <c r="AN37" s="629"/>
      <c r="AO37" s="630"/>
      <c r="AQ37" s="686" t="s">
        <v>319</v>
      </c>
      <c r="AR37" s="687"/>
      <c r="AS37" s="687"/>
      <c r="AT37" s="687"/>
      <c r="AU37" s="687"/>
      <c r="AV37" s="687"/>
      <c r="AW37" s="687"/>
      <c r="AX37" s="687"/>
      <c r="AY37" s="688"/>
      <c r="AZ37" s="623">
        <v>350000</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10899</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252540</v>
      </c>
      <c r="CS37" s="644"/>
      <c r="CT37" s="644"/>
      <c r="CU37" s="644"/>
      <c r="CV37" s="644"/>
      <c r="CW37" s="644"/>
      <c r="CX37" s="644"/>
      <c r="CY37" s="645"/>
      <c r="CZ37" s="628">
        <v>4.7</v>
      </c>
      <c r="DA37" s="656"/>
      <c r="DB37" s="656"/>
      <c r="DC37" s="658"/>
      <c r="DD37" s="632">
        <v>252540</v>
      </c>
      <c r="DE37" s="644"/>
      <c r="DF37" s="644"/>
      <c r="DG37" s="644"/>
      <c r="DH37" s="644"/>
      <c r="DI37" s="644"/>
      <c r="DJ37" s="644"/>
      <c r="DK37" s="645"/>
      <c r="DL37" s="632">
        <v>238517</v>
      </c>
      <c r="DM37" s="644"/>
      <c r="DN37" s="644"/>
      <c r="DO37" s="644"/>
      <c r="DP37" s="644"/>
      <c r="DQ37" s="644"/>
      <c r="DR37" s="644"/>
      <c r="DS37" s="644"/>
      <c r="DT37" s="644"/>
      <c r="DU37" s="644"/>
      <c r="DV37" s="645"/>
      <c r="DW37" s="628">
        <v>6.3</v>
      </c>
      <c r="DX37" s="656"/>
      <c r="DY37" s="656"/>
      <c r="DZ37" s="656"/>
      <c r="EA37" s="656"/>
      <c r="EB37" s="656"/>
      <c r="EC37" s="657"/>
    </row>
    <row r="38" spans="2:133" ht="11.25" customHeight="1" x14ac:dyDescent="0.15">
      <c r="B38" s="620" t="s">
        <v>322</v>
      </c>
      <c r="C38" s="621"/>
      <c r="D38" s="621"/>
      <c r="E38" s="621"/>
      <c r="F38" s="621"/>
      <c r="G38" s="621"/>
      <c r="H38" s="621"/>
      <c r="I38" s="621"/>
      <c r="J38" s="621"/>
      <c r="K38" s="621"/>
      <c r="L38" s="621"/>
      <c r="M38" s="621"/>
      <c r="N38" s="621"/>
      <c r="O38" s="621"/>
      <c r="P38" s="621"/>
      <c r="Q38" s="622"/>
      <c r="R38" s="623">
        <v>225600</v>
      </c>
      <c r="S38" s="624"/>
      <c r="T38" s="624"/>
      <c r="U38" s="624"/>
      <c r="V38" s="624"/>
      <c r="W38" s="624"/>
      <c r="X38" s="624"/>
      <c r="Y38" s="625"/>
      <c r="Z38" s="626">
        <v>4</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163382</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1228</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418631</v>
      </c>
      <c r="CS38" s="624"/>
      <c r="CT38" s="624"/>
      <c r="CU38" s="624"/>
      <c r="CV38" s="624"/>
      <c r="CW38" s="624"/>
      <c r="CX38" s="624"/>
      <c r="CY38" s="625"/>
      <c r="CZ38" s="628">
        <v>7.9</v>
      </c>
      <c r="DA38" s="656"/>
      <c r="DB38" s="656"/>
      <c r="DC38" s="658"/>
      <c r="DD38" s="632">
        <v>346949</v>
      </c>
      <c r="DE38" s="624"/>
      <c r="DF38" s="624"/>
      <c r="DG38" s="624"/>
      <c r="DH38" s="624"/>
      <c r="DI38" s="624"/>
      <c r="DJ38" s="624"/>
      <c r="DK38" s="625"/>
      <c r="DL38" s="632">
        <v>345845</v>
      </c>
      <c r="DM38" s="624"/>
      <c r="DN38" s="624"/>
      <c r="DO38" s="624"/>
      <c r="DP38" s="624"/>
      <c r="DQ38" s="624"/>
      <c r="DR38" s="624"/>
      <c r="DS38" s="624"/>
      <c r="DT38" s="624"/>
      <c r="DU38" s="624"/>
      <c r="DV38" s="625"/>
      <c r="DW38" s="628">
        <v>9.1</v>
      </c>
      <c r="DX38" s="656"/>
      <c r="DY38" s="656"/>
      <c r="DZ38" s="656"/>
      <c r="EA38" s="656"/>
      <c r="EB38" s="656"/>
      <c r="EC38" s="657"/>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17970</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1769</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69685</v>
      </c>
      <c r="CS39" s="644"/>
      <c r="CT39" s="644"/>
      <c r="CU39" s="644"/>
      <c r="CV39" s="644"/>
      <c r="CW39" s="644"/>
      <c r="CX39" s="644"/>
      <c r="CY39" s="645"/>
      <c r="CZ39" s="628">
        <v>1.3</v>
      </c>
      <c r="DA39" s="656"/>
      <c r="DB39" s="656"/>
      <c r="DC39" s="658"/>
      <c r="DD39" s="632">
        <v>67360</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15">
      <c r="B40" s="620" t="s">
        <v>330</v>
      </c>
      <c r="C40" s="621"/>
      <c r="D40" s="621"/>
      <c r="E40" s="621"/>
      <c r="F40" s="621"/>
      <c r="G40" s="621"/>
      <c r="H40" s="621"/>
      <c r="I40" s="621"/>
      <c r="J40" s="621"/>
      <c r="K40" s="621"/>
      <c r="L40" s="621"/>
      <c r="M40" s="621"/>
      <c r="N40" s="621"/>
      <c r="O40" s="621"/>
      <c r="P40" s="621"/>
      <c r="Q40" s="622"/>
      <c r="R40" s="623">
        <v>8300</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44"/>
      <c r="BE40" s="644"/>
      <c r="BF40" s="669"/>
      <c r="BG40" s="673" t="s">
        <v>332</v>
      </c>
      <c r="BH40" s="674"/>
      <c r="BI40" s="674"/>
      <c r="BJ40" s="674"/>
      <c r="BK40" s="674"/>
      <c r="BL40" s="211"/>
      <c r="BM40" s="621" t="s">
        <v>333</v>
      </c>
      <c r="BN40" s="621"/>
      <c r="BO40" s="621"/>
      <c r="BP40" s="621"/>
      <c r="BQ40" s="621"/>
      <c r="BR40" s="621"/>
      <c r="BS40" s="621"/>
      <c r="BT40" s="621"/>
      <c r="BU40" s="622"/>
      <c r="BV40" s="623">
        <v>92</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86436</v>
      </c>
      <c r="CS40" s="624"/>
      <c r="CT40" s="624"/>
      <c r="CU40" s="624"/>
      <c r="CV40" s="624"/>
      <c r="CW40" s="624"/>
      <c r="CX40" s="624"/>
      <c r="CY40" s="625"/>
      <c r="CZ40" s="628">
        <v>1.6</v>
      </c>
      <c r="DA40" s="656"/>
      <c r="DB40" s="656"/>
      <c r="DC40" s="658"/>
      <c r="DD40" s="632">
        <v>66436</v>
      </c>
      <c r="DE40" s="624"/>
      <c r="DF40" s="624"/>
      <c r="DG40" s="624"/>
      <c r="DH40" s="624"/>
      <c r="DI40" s="624"/>
      <c r="DJ40" s="624"/>
      <c r="DK40" s="625"/>
      <c r="DL40" s="632">
        <v>50</v>
      </c>
      <c r="DM40" s="624"/>
      <c r="DN40" s="624"/>
      <c r="DO40" s="624"/>
      <c r="DP40" s="624"/>
      <c r="DQ40" s="624"/>
      <c r="DR40" s="624"/>
      <c r="DS40" s="624"/>
      <c r="DT40" s="624"/>
      <c r="DU40" s="624"/>
      <c r="DV40" s="625"/>
      <c r="DW40" s="628">
        <v>0</v>
      </c>
      <c r="DX40" s="656"/>
      <c r="DY40" s="656"/>
      <c r="DZ40" s="656"/>
      <c r="EA40" s="656"/>
      <c r="EB40" s="656"/>
      <c r="EC40" s="657"/>
    </row>
    <row r="41" spans="2:133" ht="11.25" customHeight="1" x14ac:dyDescent="0.15">
      <c r="B41" s="646" t="s">
        <v>335</v>
      </c>
      <c r="C41" s="647"/>
      <c r="D41" s="647"/>
      <c r="E41" s="647"/>
      <c r="F41" s="647"/>
      <c r="G41" s="647"/>
      <c r="H41" s="647"/>
      <c r="I41" s="647"/>
      <c r="J41" s="647"/>
      <c r="K41" s="647"/>
      <c r="L41" s="647"/>
      <c r="M41" s="647"/>
      <c r="N41" s="647"/>
      <c r="O41" s="647"/>
      <c r="P41" s="647"/>
      <c r="Q41" s="648"/>
      <c r="R41" s="695">
        <v>5646669</v>
      </c>
      <c r="S41" s="696"/>
      <c r="T41" s="696"/>
      <c r="U41" s="696"/>
      <c r="V41" s="696"/>
      <c r="W41" s="696"/>
      <c r="X41" s="696"/>
      <c r="Y41" s="700"/>
      <c r="Z41" s="701">
        <v>100</v>
      </c>
      <c r="AA41" s="701"/>
      <c r="AB41" s="701"/>
      <c r="AC41" s="701"/>
      <c r="AD41" s="702">
        <v>3775335</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104221</v>
      </c>
      <c r="BA41" s="624"/>
      <c r="BB41" s="624"/>
      <c r="BC41" s="624"/>
      <c r="BD41" s="644"/>
      <c r="BE41" s="644"/>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314410</v>
      </c>
      <c r="BA42" s="696"/>
      <c r="BB42" s="696"/>
      <c r="BC42" s="696"/>
      <c r="BD42" s="682"/>
      <c r="BE42" s="682"/>
      <c r="BF42" s="684"/>
      <c r="BG42" s="675"/>
      <c r="BH42" s="676"/>
      <c r="BI42" s="676"/>
      <c r="BJ42" s="676"/>
      <c r="BK42" s="676"/>
      <c r="BL42" s="212"/>
      <c r="BM42" s="647" t="s">
        <v>340</v>
      </c>
      <c r="BN42" s="647"/>
      <c r="BO42" s="647"/>
      <c r="BP42" s="647"/>
      <c r="BQ42" s="647"/>
      <c r="BR42" s="647"/>
      <c r="BS42" s="647"/>
      <c r="BT42" s="647"/>
      <c r="BU42" s="648"/>
      <c r="BV42" s="695">
        <v>460</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529470</v>
      </c>
      <c r="CS42" s="644"/>
      <c r="CT42" s="644"/>
      <c r="CU42" s="644"/>
      <c r="CV42" s="644"/>
      <c r="CW42" s="644"/>
      <c r="CX42" s="644"/>
      <c r="CY42" s="645"/>
      <c r="CZ42" s="628">
        <v>9.9</v>
      </c>
      <c r="DA42" s="656"/>
      <c r="DB42" s="656"/>
      <c r="DC42" s="658"/>
      <c r="DD42" s="632">
        <v>197838</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10392</v>
      </c>
      <c r="CS43" s="644"/>
      <c r="CT43" s="644"/>
      <c r="CU43" s="644"/>
      <c r="CV43" s="644"/>
      <c r="CW43" s="644"/>
      <c r="CX43" s="644"/>
      <c r="CY43" s="645"/>
      <c r="CZ43" s="628">
        <v>0.2</v>
      </c>
      <c r="DA43" s="656"/>
      <c r="DB43" s="656"/>
      <c r="DC43" s="658"/>
      <c r="DD43" s="632">
        <v>10392</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517326</v>
      </c>
      <c r="CS44" s="624"/>
      <c r="CT44" s="624"/>
      <c r="CU44" s="624"/>
      <c r="CV44" s="624"/>
      <c r="CW44" s="624"/>
      <c r="CX44" s="624"/>
      <c r="CY44" s="625"/>
      <c r="CZ44" s="628">
        <v>9.6999999999999993</v>
      </c>
      <c r="DA44" s="629"/>
      <c r="DB44" s="629"/>
      <c r="DC44" s="635"/>
      <c r="DD44" s="632">
        <v>197598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156053</v>
      </c>
      <c r="CS45" s="644"/>
      <c r="CT45" s="644"/>
      <c r="CU45" s="644"/>
      <c r="CV45" s="644"/>
      <c r="CW45" s="644"/>
      <c r="CX45" s="644"/>
      <c r="CY45" s="645"/>
      <c r="CZ45" s="628">
        <v>2.9</v>
      </c>
      <c r="DA45" s="656"/>
      <c r="DB45" s="656"/>
      <c r="DC45" s="658"/>
      <c r="DD45" s="632">
        <v>29923</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329653</v>
      </c>
      <c r="CS46" s="624"/>
      <c r="CT46" s="624"/>
      <c r="CU46" s="624"/>
      <c r="CV46" s="624"/>
      <c r="CW46" s="624"/>
      <c r="CX46" s="624"/>
      <c r="CY46" s="625"/>
      <c r="CZ46" s="628">
        <v>6.2</v>
      </c>
      <c r="DA46" s="629"/>
      <c r="DB46" s="629"/>
      <c r="DC46" s="635"/>
      <c r="DD46" s="632">
        <v>167055</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v>12144</v>
      </c>
      <c r="CS47" s="644"/>
      <c r="CT47" s="644"/>
      <c r="CU47" s="644"/>
      <c r="CV47" s="644"/>
      <c r="CW47" s="644"/>
      <c r="CX47" s="644"/>
      <c r="CY47" s="645"/>
      <c r="CZ47" s="628">
        <v>0.2</v>
      </c>
      <c r="DA47" s="656"/>
      <c r="DB47" s="656"/>
      <c r="DC47" s="658"/>
      <c r="DD47" s="632">
        <v>240</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6" t="s">
        <v>351</v>
      </c>
      <c r="CE49" s="647"/>
      <c r="CF49" s="647"/>
      <c r="CG49" s="647"/>
      <c r="CH49" s="647"/>
      <c r="CI49" s="647"/>
      <c r="CJ49" s="647"/>
      <c r="CK49" s="647"/>
      <c r="CL49" s="647"/>
      <c r="CM49" s="647"/>
      <c r="CN49" s="647"/>
      <c r="CO49" s="647"/>
      <c r="CP49" s="647"/>
      <c r="CQ49" s="648"/>
      <c r="CR49" s="695">
        <v>5322813</v>
      </c>
      <c r="CS49" s="682"/>
      <c r="CT49" s="682"/>
      <c r="CU49" s="682"/>
      <c r="CV49" s="682"/>
      <c r="CW49" s="682"/>
      <c r="CX49" s="682"/>
      <c r="CY49" s="711"/>
      <c r="CZ49" s="703">
        <v>100</v>
      </c>
      <c r="DA49" s="712"/>
      <c r="DB49" s="712"/>
      <c r="DC49" s="713"/>
      <c r="DD49" s="714">
        <v>4296414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5gDNMl668MYSXV88lZOfnQdm21q9YCBzF55FcGKbgcbbuhodGfUnM1L/ga15eDuQQXwBqg9qjcYTxmNuVS2MLA==" saltValue="CG8C0HGScqhURJXKT940Q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5" zoomScaleNormal="85" zoomScaleSheetLayoutView="70" workbookViewId="0">
      <selection activeCell="CW55" sqref="CW55:DA55"/>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5647</v>
      </c>
      <c r="R7" s="753"/>
      <c r="S7" s="753"/>
      <c r="T7" s="753"/>
      <c r="U7" s="753"/>
      <c r="V7" s="753">
        <v>5323</v>
      </c>
      <c r="W7" s="753"/>
      <c r="X7" s="753"/>
      <c r="Y7" s="753"/>
      <c r="Z7" s="753"/>
      <c r="AA7" s="753">
        <v>324</v>
      </c>
      <c r="AB7" s="753"/>
      <c r="AC7" s="753"/>
      <c r="AD7" s="753"/>
      <c r="AE7" s="754"/>
      <c r="AF7" s="755">
        <v>302</v>
      </c>
      <c r="AG7" s="756"/>
      <c r="AH7" s="756"/>
      <c r="AI7" s="756"/>
      <c r="AJ7" s="757"/>
      <c r="AK7" s="758">
        <v>0</v>
      </c>
      <c r="AL7" s="759"/>
      <c r="AM7" s="759"/>
      <c r="AN7" s="759"/>
      <c r="AO7" s="759"/>
      <c r="AP7" s="759">
        <v>2455</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5647</v>
      </c>
      <c r="R23" s="793"/>
      <c r="S23" s="793"/>
      <c r="T23" s="793"/>
      <c r="U23" s="793"/>
      <c r="V23" s="793">
        <v>5323</v>
      </c>
      <c r="W23" s="793"/>
      <c r="X23" s="793"/>
      <c r="Y23" s="793"/>
      <c r="Z23" s="793"/>
      <c r="AA23" s="793">
        <v>324</v>
      </c>
      <c r="AB23" s="793"/>
      <c r="AC23" s="793"/>
      <c r="AD23" s="793"/>
      <c r="AE23" s="794"/>
      <c r="AF23" s="795">
        <v>302</v>
      </c>
      <c r="AG23" s="793"/>
      <c r="AH23" s="793"/>
      <c r="AI23" s="793"/>
      <c r="AJ23" s="796"/>
      <c r="AK23" s="797"/>
      <c r="AL23" s="798"/>
      <c r="AM23" s="798"/>
      <c r="AN23" s="798"/>
      <c r="AO23" s="798"/>
      <c r="AP23" s="793">
        <v>2455</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1157</v>
      </c>
      <c r="R28" s="823"/>
      <c r="S28" s="823"/>
      <c r="T28" s="823"/>
      <c r="U28" s="823"/>
      <c r="V28" s="823">
        <v>1128</v>
      </c>
      <c r="W28" s="823"/>
      <c r="X28" s="823"/>
      <c r="Y28" s="823"/>
      <c r="Z28" s="823"/>
      <c r="AA28" s="823">
        <v>28</v>
      </c>
      <c r="AB28" s="823"/>
      <c r="AC28" s="823"/>
      <c r="AD28" s="823"/>
      <c r="AE28" s="824"/>
      <c r="AF28" s="825">
        <v>28</v>
      </c>
      <c r="AG28" s="823"/>
      <c r="AH28" s="823"/>
      <c r="AI28" s="823"/>
      <c r="AJ28" s="826"/>
      <c r="AK28" s="827">
        <v>104</v>
      </c>
      <c r="AL28" s="828"/>
      <c r="AM28" s="828"/>
      <c r="AN28" s="828"/>
      <c r="AO28" s="828"/>
      <c r="AP28" s="828" t="s">
        <v>554</v>
      </c>
      <c r="AQ28" s="828"/>
      <c r="AR28" s="828"/>
      <c r="AS28" s="828"/>
      <c r="AT28" s="828"/>
      <c r="AU28" s="828" t="s">
        <v>554</v>
      </c>
      <c r="AV28" s="828"/>
      <c r="AW28" s="828"/>
      <c r="AX28" s="828"/>
      <c r="AY28" s="828"/>
      <c r="AZ28" s="829" t="s">
        <v>554</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1181</v>
      </c>
      <c r="R29" s="784"/>
      <c r="S29" s="784"/>
      <c r="T29" s="784"/>
      <c r="U29" s="784"/>
      <c r="V29" s="784">
        <v>1173</v>
      </c>
      <c r="W29" s="784"/>
      <c r="X29" s="784"/>
      <c r="Y29" s="784"/>
      <c r="Z29" s="784"/>
      <c r="AA29" s="784">
        <v>8</v>
      </c>
      <c r="AB29" s="784"/>
      <c r="AC29" s="784"/>
      <c r="AD29" s="784"/>
      <c r="AE29" s="785"/>
      <c r="AF29" s="786">
        <v>8</v>
      </c>
      <c r="AG29" s="787"/>
      <c r="AH29" s="787"/>
      <c r="AI29" s="787"/>
      <c r="AJ29" s="788"/>
      <c r="AK29" s="834">
        <v>174</v>
      </c>
      <c r="AL29" s="830"/>
      <c r="AM29" s="830"/>
      <c r="AN29" s="830"/>
      <c r="AO29" s="830"/>
      <c r="AP29" s="830" t="s">
        <v>554</v>
      </c>
      <c r="AQ29" s="830"/>
      <c r="AR29" s="830"/>
      <c r="AS29" s="830"/>
      <c r="AT29" s="830"/>
      <c r="AU29" s="830" t="s">
        <v>554</v>
      </c>
      <c r="AV29" s="830"/>
      <c r="AW29" s="830"/>
      <c r="AX29" s="830"/>
      <c r="AY29" s="830"/>
      <c r="AZ29" s="831" t="s">
        <v>554</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126</v>
      </c>
      <c r="R30" s="784"/>
      <c r="S30" s="784"/>
      <c r="T30" s="784"/>
      <c r="U30" s="784"/>
      <c r="V30" s="784">
        <v>121</v>
      </c>
      <c r="W30" s="784"/>
      <c r="X30" s="784"/>
      <c r="Y30" s="784"/>
      <c r="Z30" s="784"/>
      <c r="AA30" s="784">
        <v>5</v>
      </c>
      <c r="AB30" s="784"/>
      <c r="AC30" s="784"/>
      <c r="AD30" s="784"/>
      <c r="AE30" s="785"/>
      <c r="AF30" s="786">
        <v>5</v>
      </c>
      <c r="AG30" s="787"/>
      <c r="AH30" s="787"/>
      <c r="AI30" s="787"/>
      <c r="AJ30" s="788"/>
      <c r="AK30" s="834">
        <v>35</v>
      </c>
      <c r="AL30" s="830"/>
      <c r="AM30" s="830"/>
      <c r="AN30" s="830"/>
      <c r="AO30" s="830"/>
      <c r="AP30" s="830" t="s">
        <v>554</v>
      </c>
      <c r="AQ30" s="830"/>
      <c r="AR30" s="830"/>
      <c r="AS30" s="830"/>
      <c r="AT30" s="830"/>
      <c r="AU30" s="830" t="s">
        <v>554</v>
      </c>
      <c r="AV30" s="830"/>
      <c r="AW30" s="830"/>
      <c r="AX30" s="830"/>
      <c r="AY30" s="830"/>
      <c r="AZ30" s="831" t="s">
        <v>554</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254</v>
      </c>
      <c r="R31" s="784"/>
      <c r="S31" s="784"/>
      <c r="T31" s="784"/>
      <c r="U31" s="784"/>
      <c r="V31" s="784">
        <v>239</v>
      </c>
      <c r="W31" s="784"/>
      <c r="X31" s="784"/>
      <c r="Y31" s="784"/>
      <c r="Z31" s="784"/>
      <c r="AA31" s="784">
        <v>15</v>
      </c>
      <c r="AB31" s="784"/>
      <c r="AC31" s="784"/>
      <c r="AD31" s="784"/>
      <c r="AE31" s="785"/>
      <c r="AF31" s="786">
        <v>218</v>
      </c>
      <c r="AG31" s="787"/>
      <c r="AH31" s="787"/>
      <c r="AI31" s="787"/>
      <c r="AJ31" s="788"/>
      <c r="AK31" s="834">
        <v>18</v>
      </c>
      <c r="AL31" s="830"/>
      <c r="AM31" s="830"/>
      <c r="AN31" s="830"/>
      <c r="AO31" s="830"/>
      <c r="AP31" s="830">
        <v>850</v>
      </c>
      <c r="AQ31" s="830"/>
      <c r="AR31" s="830"/>
      <c r="AS31" s="830"/>
      <c r="AT31" s="830"/>
      <c r="AU31" s="830">
        <v>134</v>
      </c>
      <c r="AV31" s="830"/>
      <c r="AW31" s="830"/>
      <c r="AX31" s="830"/>
      <c r="AY31" s="830"/>
      <c r="AZ31" s="831" t="s">
        <v>554</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877</v>
      </c>
      <c r="R32" s="784"/>
      <c r="S32" s="784"/>
      <c r="T32" s="784"/>
      <c r="U32" s="784"/>
      <c r="V32" s="784">
        <v>894</v>
      </c>
      <c r="W32" s="784"/>
      <c r="X32" s="784"/>
      <c r="Y32" s="784"/>
      <c r="Z32" s="784"/>
      <c r="AA32" s="784">
        <v>-16</v>
      </c>
      <c r="AB32" s="784"/>
      <c r="AC32" s="784"/>
      <c r="AD32" s="784"/>
      <c r="AE32" s="785"/>
      <c r="AF32" s="786">
        <v>60</v>
      </c>
      <c r="AG32" s="787"/>
      <c r="AH32" s="787"/>
      <c r="AI32" s="787"/>
      <c r="AJ32" s="788"/>
      <c r="AK32" s="834">
        <v>350</v>
      </c>
      <c r="AL32" s="830"/>
      <c r="AM32" s="830"/>
      <c r="AN32" s="830"/>
      <c r="AO32" s="830"/>
      <c r="AP32" s="830">
        <v>132</v>
      </c>
      <c r="AQ32" s="830"/>
      <c r="AR32" s="830"/>
      <c r="AS32" s="830"/>
      <c r="AT32" s="830"/>
      <c r="AU32" s="830">
        <v>92</v>
      </c>
      <c r="AV32" s="830"/>
      <c r="AW32" s="830"/>
      <c r="AX32" s="830"/>
      <c r="AY32" s="830"/>
      <c r="AZ32" s="831" t="s">
        <v>554</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394</v>
      </c>
      <c r="C33" s="781"/>
      <c r="D33" s="781"/>
      <c r="E33" s="781"/>
      <c r="F33" s="781"/>
      <c r="G33" s="781"/>
      <c r="H33" s="781"/>
      <c r="I33" s="781"/>
      <c r="J33" s="781"/>
      <c r="K33" s="781"/>
      <c r="L33" s="781"/>
      <c r="M33" s="781"/>
      <c r="N33" s="781"/>
      <c r="O33" s="781"/>
      <c r="P33" s="782"/>
      <c r="Q33" s="783">
        <v>469</v>
      </c>
      <c r="R33" s="784"/>
      <c r="S33" s="784"/>
      <c r="T33" s="784"/>
      <c r="U33" s="784"/>
      <c r="V33" s="784">
        <v>489</v>
      </c>
      <c r="W33" s="784"/>
      <c r="X33" s="784"/>
      <c r="Y33" s="784"/>
      <c r="Z33" s="784"/>
      <c r="AA33" s="784">
        <v>-20</v>
      </c>
      <c r="AB33" s="784"/>
      <c r="AC33" s="784"/>
      <c r="AD33" s="784"/>
      <c r="AE33" s="785"/>
      <c r="AF33" s="786">
        <v>151</v>
      </c>
      <c r="AG33" s="787"/>
      <c r="AH33" s="787"/>
      <c r="AI33" s="787"/>
      <c r="AJ33" s="788"/>
      <c r="AK33" s="834">
        <v>163</v>
      </c>
      <c r="AL33" s="830"/>
      <c r="AM33" s="830"/>
      <c r="AN33" s="830"/>
      <c r="AO33" s="830"/>
      <c r="AP33" s="830">
        <v>1097</v>
      </c>
      <c r="AQ33" s="830"/>
      <c r="AR33" s="830"/>
      <c r="AS33" s="830"/>
      <c r="AT33" s="830"/>
      <c r="AU33" s="830">
        <v>1024</v>
      </c>
      <c r="AV33" s="830"/>
      <c r="AW33" s="830"/>
      <c r="AX33" s="830"/>
      <c r="AY33" s="830"/>
      <c r="AZ33" s="831" t="s">
        <v>554</v>
      </c>
      <c r="BA33" s="831"/>
      <c r="BB33" s="831"/>
      <c r="BC33" s="831"/>
      <c r="BD33" s="831"/>
      <c r="BE33" s="832" t="s">
        <v>392</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395</v>
      </c>
      <c r="C34" s="781"/>
      <c r="D34" s="781"/>
      <c r="E34" s="781"/>
      <c r="F34" s="781"/>
      <c r="G34" s="781"/>
      <c r="H34" s="781"/>
      <c r="I34" s="781"/>
      <c r="J34" s="781"/>
      <c r="K34" s="781"/>
      <c r="L34" s="781"/>
      <c r="M34" s="781"/>
      <c r="N34" s="781"/>
      <c r="O34" s="781"/>
      <c r="P34" s="782"/>
      <c r="Q34" s="783">
        <v>19</v>
      </c>
      <c r="R34" s="784"/>
      <c r="S34" s="784"/>
      <c r="T34" s="784"/>
      <c r="U34" s="784"/>
      <c r="V34" s="784">
        <v>10</v>
      </c>
      <c r="W34" s="784"/>
      <c r="X34" s="784"/>
      <c r="Y34" s="784"/>
      <c r="Z34" s="784"/>
      <c r="AA34" s="784">
        <v>9</v>
      </c>
      <c r="AB34" s="784"/>
      <c r="AC34" s="784"/>
      <c r="AD34" s="784"/>
      <c r="AE34" s="785"/>
      <c r="AF34" s="786">
        <v>1</v>
      </c>
      <c r="AG34" s="787"/>
      <c r="AH34" s="787"/>
      <c r="AI34" s="787"/>
      <c r="AJ34" s="788"/>
      <c r="AK34" s="834" t="s">
        <v>554</v>
      </c>
      <c r="AL34" s="830"/>
      <c r="AM34" s="830"/>
      <c r="AN34" s="830"/>
      <c r="AO34" s="830"/>
      <c r="AP34" s="830" t="s">
        <v>554</v>
      </c>
      <c r="AQ34" s="830"/>
      <c r="AR34" s="830"/>
      <c r="AS34" s="830"/>
      <c r="AT34" s="830"/>
      <c r="AU34" s="830" t="s">
        <v>554</v>
      </c>
      <c r="AV34" s="830"/>
      <c r="AW34" s="830"/>
      <c r="AX34" s="830"/>
      <c r="AY34" s="830"/>
      <c r="AZ34" s="831" t="s">
        <v>554</v>
      </c>
      <c r="BA34" s="831"/>
      <c r="BB34" s="831"/>
      <c r="BC34" s="831"/>
      <c r="BD34" s="831"/>
      <c r="BE34" s="832" t="s">
        <v>396</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397</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398</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471</v>
      </c>
      <c r="AG63" s="844"/>
      <c r="AH63" s="844"/>
      <c r="AI63" s="844"/>
      <c r="AJ63" s="845"/>
      <c r="AK63" s="846"/>
      <c r="AL63" s="841"/>
      <c r="AM63" s="841"/>
      <c r="AN63" s="841"/>
      <c r="AO63" s="841"/>
      <c r="AP63" s="844">
        <v>2079</v>
      </c>
      <c r="AQ63" s="844"/>
      <c r="AR63" s="844"/>
      <c r="AS63" s="844"/>
      <c r="AT63" s="844"/>
      <c r="AU63" s="844">
        <v>1250</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400</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401</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548</v>
      </c>
      <c r="C68" s="870"/>
      <c r="D68" s="870"/>
      <c r="E68" s="870"/>
      <c r="F68" s="870"/>
      <c r="G68" s="870"/>
      <c r="H68" s="870"/>
      <c r="I68" s="870"/>
      <c r="J68" s="870"/>
      <c r="K68" s="870"/>
      <c r="L68" s="870"/>
      <c r="M68" s="870"/>
      <c r="N68" s="870"/>
      <c r="O68" s="870"/>
      <c r="P68" s="871"/>
      <c r="Q68" s="872">
        <v>10670</v>
      </c>
      <c r="R68" s="866"/>
      <c r="S68" s="866"/>
      <c r="T68" s="866"/>
      <c r="U68" s="866"/>
      <c r="V68" s="866">
        <v>10603</v>
      </c>
      <c r="W68" s="866"/>
      <c r="X68" s="866"/>
      <c r="Y68" s="866"/>
      <c r="Z68" s="866"/>
      <c r="AA68" s="866">
        <v>67</v>
      </c>
      <c r="AB68" s="866"/>
      <c r="AC68" s="866"/>
      <c r="AD68" s="866"/>
      <c r="AE68" s="866"/>
      <c r="AF68" s="866">
        <v>67</v>
      </c>
      <c r="AG68" s="866"/>
      <c r="AH68" s="866"/>
      <c r="AI68" s="866"/>
      <c r="AJ68" s="866"/>
      <c r="AK68" s="866" t="s">
        <v>554</v>
      </c>
      <c r="AL68" s="866"/>
      <c r="AM68" s="866"/>
      <c r="AN68" s="866"/>
      <c r="AO68" s="866"/>
      <c r="AP68" s="866" t="s">
        <v>554</v>
      </c>
      <c r="AQ68" s="866"/>
      <c r="AR68" s="866"/>
      <c r="AS68" s="866"/>
      <c r="AT68" s="866"/>
      <c r="AU68" s="866" t="s">
        <v>554</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549</v>
      </c>
      <c r="C69" s="874"/>
      <c r="D69" s="874"/>
      <c r="E69" s="874"/>
      <c r="F69" s="874"/>
      <c r="G69" s="874"/>
      <c r="H69" s="874"/>
      <c r="I69" s="874"/>
      <c r="J69" s="874"/>
      <c r="K69" s="874"/>
      <c r="L69" s="874"/>
      <c r="M69" s="874"/>
      <c r="N69" s="874"/>
      <c r="O69" s="874"/>
      <c r="P69" s="875"/>
      <c r="Q69" s="876">
        <v>860</v>
      </c>
      <c r="R69" s="830"/>
      <c r="S69" s="830"/>
      <c r="T69" s="830"/>
      <c r="U69" s="830"/>
      <c r="V69" s="830">
        <v>858</v>
      </c>
      <c r="W69" s="830"/>
      <c r="X69" s="830"/>
      <c r="Y69" s="830"/>
      <c r="Z69" s="830"/>
      <c r="AA69" s="830">
        <v>2</v>
      </c>
      <c r="AB69" s="830"/>
      <c r="AC69" s="830"/>
      <c r="AD69" s="830"/>
      <c r="AE69" s="830"/>
      <c r="AF69" s="830">
        <v>2</v>
      </c>
      <c r="AG69" s="830"/>
      <c r="AH69" s="830"/>
      <c r="AI69" s="830"/>
      <c r="AJ69" s="830"/>
      <c r="AK69" s="830">
        <v>2</v>
      </c>
      <c r="AL69" s="830"/>
      <c r="AM69" s="830"/>
      <c r="AN69" s="830"/>
      <c r="AO69" s="830"/>
      <c r="AP69" s="830" t="s">
        <v>554</v>
      </c>
      <c r="AQ69" s="830"/>
      <c r="AR69" s="830"/>
      <c r="AS69" s="830"/>
      <c r="AT69" s="830"/>
      <c r="AU69" s="830" t="s">
        <v>554</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550</v>
      </c>
      <c r="C70" s="874"/>
      <c r="D70" s="874"/>
      <c r="E70" s="874"/>
      <c r="F70" s="874"/>
      <c r="G70" s="874"/>
      <c r="H70" s="874"/>
      <c r="I70" s="874"/>
      <c r="J70" s="874"/>
      <c r="K70" s="874"/>
      <c r="L70" s="874"/>
      <c r="M70" s="874"/>
      <c r="N70" s="874"/>
      <c r="O70" s="874"/>
      <c r="P70" s="875"/>
      <c r="Q70" s="876">
        <v>5618</v>
      </c>
      <c r="R70" s="830"/>
      <c r="S70" s="830"/>
      <c r="T70" s="830"/>
      <c r="U70" s="830"/>
      <c r="V70" s="830">
        <v>5520</v>
      </c>
      <c r="W70" s="830"/>
      <c r="X70" s="830"/>
      <c r="Y70" s="830"/>
      <c r="Z70" s="830"/>
      <c r="AA70" s="830">
        <v>98</v>
      </c>
      <c r="AB70" s="830"/>
      <c r="AC70" s="830"/>
      <c r="AD70" s="830"/>
      <c r="AE70" s="830"/>
      <c r="AF70" s="830">
        <v>98</v>
      </c>
      <c r="AG70" s="830"/>
      <c r="AH70" s="830"/>
      <c r="AI70" s="830"/>
      <c r="AJ70" s="830"/>
      <c r="AK70" s="830">
        <v>178</v>
      </c>
      <c r="AL70" s="830"/>
      <c r="AM70" s="830"/>
      <c r="AN70" s="830"/>
      <c r="AO70" s="830"/>
      <c r="AP70" s="830">
        <v>4115</v>
      </c>
      <c r="AQ70" s="830"/>
      <c r="AR70" s="830"/>
      <c r="AS70" s="830"/>
      <c r="AT70" s="830"/>
      <c r="AU70" s="830">
        <v>154</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551</v>
      </c>
      <c r="C71" s="874"/>
      <c r="D71" s="874"/>
      <c r="E71" s="874"/>
      <c r="F71" s="874"/>
      <c r="G71" s="874"/>
      <c r="H71" s="874"/>
      <c r="I71" s="874"/>
      <c r="J71" s="874"/>
      <c r="K71" s="874"/>
      <c r="L71" s="874"/>
      <c r="M71" s="874"/>
      <c r="N71" s="874"/>
      <c r="O71" s="874"/>
      <c r="P71" s="875"/>
      <c r="Q71" s="876">
        <v>243</v>
      </c>
      <c r="R71" s="830"/>
      <c r="S71" s="830"/>
      <c r="T71" s="830"/>
      <c r="U71" s="830"/>
      <c r="V71" s="830">
        <v>238</v>
      </c>
      <c r="W71" s="830"/>
      <c r="X71" s="830"/>
      <c r="Y71" s="830"/>
      <c r="Z71" s="830"/>
      <c r="AA71" s="830">
        <v>5</v>
      </c>
      <c r="AB71" s="830"/>
      <c r="AC71" s="830"/>
      <c r="AD71" s="830"/>
      <c r="AE71" s="830"/>
      <c r="AF71" s="830">
        <v>5</v>
      </c>
      <c r="AG71" s="830"/>
      <c r="AH71" s="830"/>
      <c r="AI71" s="830"/>
      <c r="AJ71" s="830"/>
      <c r="AK71" s="830">
        <v>3</v>
      </c>
      <c r="AL71" s="830"/>
      <c r="AM71" s="830"/>
      <c r="AN71" s="830"/>
      <c r="AO71" s="830"/>
      <c r="AP71" s="830" t="s">
        <v>554</v>
      </c>
      <c r="AQ71" s="830"/>
      <c r="AR71" s="830"/>
      <c r="AS71" s="830"/>
      <c r="AT71" s="830"/>
      <c r="AU71" s="830" t="s">
        <v>554</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552</v>
      </c>
      <c r="C72" s="874"/>
      <c r="D72" s="874"/>
      <c r="E72" s="874"/>
      <c r="F72" s="874"/>
      <c r="G72" s="874"/>
      <c r="H72" s="874"/>
      <c r="I72" s="874"/>
      <c r="J72" s="874"/>
      <c r="K72" s="874"/>
      <c r="L72" s="874"/>
      <c r="M72" s="874"/>
      <c r="N72" s="874"/>
      <c r="O72" s="874"/>
      <c r="P72" s="875"/>
      <c r="Q72" s="876">
        <v>967</v>
      </c>
      <c r="R72" s="830"/>
      <c r="S72" s="830"/>
      <c r="T72" s="830"/>
      <c r="U72" s="830"/>
      <c r="V72" s="830">
        <v>732</v>
      </c>
      <c r="W72" s="830"/>
      <c r="X72" s="830"/>
      <c r="Y72" s="830"/>
      <c r="Z72" s="830"/>
      <c r="AA72" s="830">
        <v>236</v>
      </c>
      <c r="AB72" s="830"/>
      <c r="AC72" s="830"/>
      <c r="AD72" s="830"/>
      <c r="AE72" s="830"/>
      <c r="AF72" s="830">
        <v>236</v>
      </c>
      <c r="AG72" s="830"/>
      <c r="AH72" s="830"/>
      <c r="AI72" s="830"/>
      <c r="AJ72" s="830"/>
      <c r="AK72" s="830">
        <v>510</v>
      </c>
      <c r="AL72" s="830"/>
      <c r="AM72" s="830"/>
      <c r="AN72" s="830"/>
      <c r="AO72" s="830"/>
      <c r="AP72" s="830" t="s">
        <v>554</v>
      </c>
      <c r="AQ72" s="830"/>
      <c r="AR72" s="830"/>
      <c r="AS72" s="830"/>
      <c r="AT72" s="830"/>
      <c r="AU72" s="830" t="s">
        <v>554</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553</v>
      </c>
      <c r="C73" s="874"/>
      <c r="D73" s="874"/>
      <c r="E73" s="874"/>
      <c r="F73" s="874"/>
      <c r="G73" s="874"/>
      <c r="H73" s="874"/>
      <c r="I73" s="874"/>
      <c r="J73" s="874"/>
      <c r="K73" s="874"/>
      <c r="L73" s="874"/>
      <c r="M73" s="874"/>
      <c r="N73" s="874"/>
      <c r="O73" s="874"/>
      <c r="P73" s="875"/>
      <c r="Q73" s="876">
        <v>294625</v>
      </c>
      <c r="R73" s="830"/>
      <c r="S73" s="830"/>
      <c r="T73" s="830"/>
      <c r="U73" s="830"/>
      <c r="V73" s="830">
        <v>290389</v>
      </c>
      <c r="W73" s="830"/>
      <c r="X73" s="830"/>
      <c r="Y73" s="830"/>
      <c r="Z73" s="830"/>
      <c r="AA73" s="830">
        <v>4236</v>
      </c>
      <c r="AB73" s="830"/>
      <c r="AC73" s="830"/>
      <c r="AD73" s="830"/>
      <c r="AE73" s="830"/>
      <c r="AF73" s="830">
        <v>4236</v>
      </c>
      <c r="AG73" s="830"/>
      <c r="AH73" s="830"/>
      <c r="AI73" s="830"/>
      <c r="AJ73" s="830"/>
      <c r="AK73" s="830">
        <v>5909</v>
      </c>
      <c r="AL73" s="830"/>
      <c r="AM73" s="830"/>
      <c r="AN73" s="830"/>
      <c r="AO73" s="830"/>
      <c r="AP73" s="830" t="s">
        <v>554</v>
      </c>
      <c r="AQ73" s="830"/>
      <c r="AR73" s="830"/>
      <c r="AS73" s="830"/>
      <c r="AT73" s="830"/>
      <c r="AU73" s="830" t="s">
        <v>554</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402</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4644</v>
      </c>
      <c r="AG88" s="844"/>
      <c r="AH88" s="844"/>
      <c r="AI88" s="844"/>
      <c r="AJ88" s="844"/>
      <c r="AK88" s="841"/>
      <c r="AL88" s="841"/>
      <c r="AM88" s="841"/>
      <c r="AN88" s="841"/>
      <c r="AO88" s="841"/>
      <c r="AP88" s="844">
        <v>4115</v>
      </c>
      <c r="AQ88" s="844"/>
      <c r="AR88" s="844"/>
      <c r="AS88" s="844"/>
      <c r="AT88" s="844"/>
      <c r="AU88" s="844">
        <v>154</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403</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404</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405</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408</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409</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410</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411</v>
      </c>
      <c r="AB109" s="893"/>
      <c r="AC109" s="893"/>
      <c r="AD109" s="893"/>
      <c r="AE109" s="894"/>
      <c r="AF109" s="892" t="s">
        <v>412</v>
      </c>
      <c r="AG109" s="893"/>
      <c r="AH109" s="893"/>
      <c r="AI109" s="893"/>
      <c r="AJ109" s="894"/>
      <c r="AK109" s="892" t="s">
        <v>294</v>
      </c>
      <c r="AL109" s="893"/>
      <c r="AM109" s="893"/>
      <c r="AN109" s="893"/>
      <c r="AO109" s="894"/>
      <c r="AP109" s="892" t="s">
        <v>413</v>
      </c>
      <c r="AQ109" s="893"/>
      <c r="AR109" s="893"/>
      <c r="AS109" s="893"/>
      <c r="AT109" s="895"/>
      <c r="AU109" s="912" t="s">
        <v>410</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411</v>
      </c>
      <c r="BR109" s="893"/>
      <c r="BS109" s="893"/>
      <c r="BT109" s="893"/>
      <c r="BU109" s="894"/>
      <c r="BV109" s="892" t="s">
        <v>412</v>
      </c>
      <c r="BW109" s="893"/>
      <c r="BX109" s="893"/>
      <c r="BY109" s="893"/>
      <c r="BZ109" s="894"/>
      <c r="CA109" s="892" t="s">
        <v>294</v>
      </c>
      <c r="CB109" s="893"/>
      <c r="CC109" s="893"/>
      <c r="CD109" s="893"/>
      <c r="CE109" s="894"/>
      <c r="CF109" s="913" t="s">
        <v>413</v>
      </c>
      <c r="CG109" s="913"/>
      <c r="CH109" s="913"/>
      <c r="CI109" s="913"/>
      <c r="CJ109" s="913"/>
      <c r="CK109" s="892" t="s">
        <v>414</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411</v>
      </c>
      <c r="DH109" s="893"/>
      <c r="DI109" s="893"/>
      <c r="DJ109" s="893"/>
      <c r="DK109" s="894"/>
      <c r="DL109" s="892" t="s">
        <v>412</v>
      </c>
      <c r="DM109" s="893"/>
      <c r="DN109" s="893"/>
      <c r="DO109" s="893"/>
      <c r="DP109" s="894"/>
      <c r="DQ109" s="892" t="s">
        <v>294</v>
      </c>
      <c r="DR109" s="893"/>
      <c r="DS109" s="893"/>
      <c r="DT109" s="893"/>
      <c r="DU109" s="894"/>
      <c r="DV109" s="892" t="s">
        <v>413</v>
      </c>
      <c r="DW109" s="893"/>
      <c r="DX109" s="893"/>
      <c r="DY109" s="893"/>
      <c r="DZ109" s="895"/>
    </row>
    <row r="110" spans="1:131" s="218" customFormat="1" ht="26.25" customHeight="1" x14ac:dyDescent="0.15">
      <c r="A110" s="896" t="s">
        <v>415</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311224</v>
      </c>
      <c r="AB110" s="900"/>
      <c r="AC110" s="900"/>
      <c r="AD110" s="900"/>
      <c r="AE110" s="901"/>
      <c r="AF110" s="902">
        <v>336492</v>
      </c>
      <c r="AG110" s="900"/>
      <c r="AH110" s="900"/>
      <c r="AI110" s="900"/>
      <c r="AJ110" s="901"/>
      <c r="AK110" s="902">
        <v>362804</v>
      </c>
      <c r="AL110" s="900"/>
      <c r="AM110" s="900"/>
      <c r="AN110" s="900"/>
      <c r="AO110" s="901"/>
      <c r="AP110" s="903">
        <v>10.6</v>
      </c>
      <c r="AQ110" s="904"/>
      <c r="AR110" s="904"/>
      <c r="AS110" s="904"/>
      <c r="AT110" s="905"/>
      <c r="AU110" s="906" t="s">
        <v>69</v>
      </c>
      <c r="AV110" s="907"/>
      <c r="AW110" s="907"/>
      <c r="AX110" s="907"/>
      <c r="AY110" s="907"/>
      <c r="AZ110" s="929" t="s">
        <v>416</v>
      </c>
      <c r="BA110" s="897"/>
      <c r="BB110" s="897"/>
      <c r="BC110" s="897"/>
      <c r="BD110" s="897"/>
      <c r="BE110" s="897"/>
      <c r="BF110" s="897"/>
      <c r="BG110" s="897"/>
      <c r="BH110" s="897"/>
      <c r="BI110" s="897"/>
      <c r="BJ110" s="897"/>
      <c r="BK110" s="897"/>
      <c r="BL110" s="897"/>
      <c r="BM110" s="897"/>
      <c r="BN110" s="897"/>
      <c r="BO110" s="897"/>
      <c r="BP110" s="898"/>
      <c r="BQ110" s="930">
        <v>2610638</v>
      </c>
      <c r="BR110" s="931"/>
      <c r="BS110" s="931"/>
      <c r="BT110" s="931"/>
      <c r="BU110" s="931"/>
      <c r="BV110" s="931">
        <v>2584715</v>
      </c>
      <c r="BW110" s="931"/>
      <c r="BX110" s="931"/>
      <c r="BY110" s="931"/>
      <c r="BZ110" s="931"/>
      <c r="CA110" s="931">
        <v>2455437</v>
      </c>
      <c r="CB110" s="931"/>
      <c r="CC110" s="931"/>
      <c r="CD110" s="931"/>
      <c r="CE110" s="931"/>
      <c r="CF110" s="944">
        <v>71.8</v>
      </c>
      <c r="CG110" s="945"/>
      <c r="CH110" s="945"/>
      <c r="CI110" s="945"/>
      <c r="CJ110" s="945"/>
      <c r="CK110" s="946" t="s">
        <v>417</v>
      </c>
      <c r="CL110" s="947"/>
      <c r="CM110" s="929" t="s">
        <v>418</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419</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420</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421</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422</v>
      </c>
      <c r="B112" s="953"/>
      <c r="C112" s="923" t="s">
        <v>423</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424</v>
      </c>
      <c r="BA112" s="923"/>
      <c r="BB112" s="923"/>
      <c r="BC112" s="923"/>
      <c r="BD112" s="923"/>
      <c r="BE112" s="923"/>
      <c r="BF112" s="923"/>
      <c r="BG112" s="923"/>
      <c r="BH112" s="923"/>
      <c r="BI112" s="923"/>
      <c r="BJ112" s="923"/>
      <c r="BK112" s="923"/>
      <c r="BL112" s="923"/>
      <c r="BM112" s="923"/>
      <c r="BN112" s="923"/>
      <c r="BO112" s="923"/>
      <c r="BP112" s="924"/>
      <c r="BQ112" s="925">
        <v>1282060</v>
      </c>
      <c r="BR112" s="926"/>
      <c r="BS112" s="926"/>
      <c r="BT112" s="926"/>
      <c r="BU112" s="926"/>
      <c r="BV112" s="926">
        <v>1286298</v>
      </c>
      <c r="BW112" s="926"/>
      <c r="BX112" s="926"/>
      <c r="BY112" s="926"/>
      <c r="BZ112" s="926"/>
      <c r="CA112" s="926">
        <v>1250453</v>
      </c>
      <c r="CB112" s="926"/>
      <c r="CC112" s="926"/>
      <c r="CD112" s="926"/>
      <c r="CE112" s="926"/>
      <c r="CF112" s="920">
        <v>36.6</v>
      </c>
      <c r="CG112" s="921"/>
      <c r="CH112" s="921"/>
      <c r="CI112" s="921"/>
      <c r="CJ112" s="921"/>
      <c r="CK112" s="948"/>
      <c r="CL112" s="949"/>
      <c r="CM112" s="922" t="s">
        <v>425</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426</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266461</v>
      </c>
      <c r="AB113" s="938"/>
      <c r="AC113" s="938"/>
      <c r="AD113" s="938"/>
      <c r="AE113" s="939"/>
      <c r="AF113" s="940">
        <v>258864</v>
      </c>
      <c r="AG113" s="938"/>
      <c r="AH113" s="938"/>
      <c r="AI113" s="938"/>
      <c r="AJ113" s="939"/>
      <c r="AK113" s="940">
        <v>203898</v>
      </c>
      <c r="AL113" s="938"/>
      <c r="AM113" s="938"/>
      <c r="AN113" s="938"/>
      <c r="AO113" s="939"/>
      <c r="AP113" s="941">
        <v>6</v>
      </c>
      <c r="AQ113" s="942"/>
      <c r="AR113" s="942"/>
      <c r="AS113" s="942"/>
      <c r="AT113" s="943"/>
      <c r="AU113" s="908"/>
      <c r="AV113" s="909"/>
      <c r="AW113" s="909"/>
      <c r="AX113" s="909"/>
      <c r="AY113" s="909"/>
      <c r="AZ113" s="922" t="s">
        <v>427</v>
      </c>
      <c r="BA113" s="923"/>
      <c r="BB113" s="923"/>
      <c r="BC113" s="923"/>
      <c r="BD113" s="923"/>
      <c r="BE113" s="923"/>
      <c r="BF113" s="923"/>
      <c r="BG113" s="923"/>
      <c r="BH113" s="923"/>
      <c r="BI113" s="923"/>
      <c r="BJ113" s="923"/>
      <c r="BK113" s="923"/>
      <c r="BL113" s="923"/>
      <c r="BM113" s="923"/>
      <c r="BN113" s="923"/>
      <c r="BO113" s="923"/>
      <c r="BP113" s="924"/>
      <c r="BQ113" s="925">
        <v>149305</v>
      </c>
      <c r="BR113" s="926"/>
      <c r="BS113" s="926"/>
      <c r="BT113" s="926"/>
      <c r="BU113" s="926"/>
      <c r="BV113" s="926">
        <v>136205</v>
      </c>
      <c r="BW113" s="926"/>
      <c r="BX113" s="926"/>
      <c r="BY113" s="926"/>
      <c r="BZ113" s="926"/>
      <c r="CA113" s="926">
        <v>154030</v>
      </c>
      <c r="CB113" s="926"/>
      <c r="CC113" s="926"/>
      <c r="CD113" s="926"/>
      <c r="CE113" s="926"/>
      <c r="CF113" s="920">
        <v>4.5</v>
      </c>
      <c r="CG113" s="921"/>
      <c r="CH113" s="921"/>
      <c r="CI113" s="921"/>
      <c r="CJ113" s="921"/>
      <c r="CK113" s="948"/>
      <c r="CL113" s="949"/>
      <c r="CM113" s="922" t="s">
        <v>428</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429</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21168</v>
      </c>
      <c r="AB114" s="959"/>
      <c r="AC114" s="959"/>
      <c r="AD114" s="959"/>
      <c r="AE114" s="960"/>
      <c r="AF114" s="961">
        <v>21389</v>
      </c>
      <c r="AG114" s="959"/>
      <c r="AH114" s="959"/>
      <c r="AI114" s="959"/>
      <c r="AJ114" s="960"/>
      <c r="AK114" s="961">
        <v>20584</v>
      </c>
      <c r="AL114" s="959"/>
      <c r="AM114" s="959"/>
      <c r="AN114" s="959"/>
      <c r="AO114" s="960"/>
      <c r="AP114" s="962">
        <v>0.6</v>
      </c>
      <c r="AQ114" s="963"/>
      <c r="AR114" s="963"/>
      <c r="AS114" s="963"/>
      <c r="AT114" s="964"/>
      <c r="AU114" s="908"/>
      <c r="AV114" s="909"/>
      <c r="AW114" s="909"/>
      <c r="AX114" s="909"/>
      <c r="AY114" s="909"/>
      <c r="AZ114" s="922" t="s">
        <v>430</v>
      </c>
      <c r="BA114" s="923"/>
      <c r="BB114" s="923"/>
      <c r="BC114" s="923"/>
      <c r="BD114" s="923"/>
      <c r="BE114" s="923"/>
      <c r="BF114" s="923"/>
      <c r="BG114" s="923"/>
      <c r="BH114" s="923"/>
      <c r="BI114" s="923"/>
      <c r="BJ114" s="923"/>
      <c r="BK114" s="923"/>
      <c r="BL114" s="923"/>
      <c r="BM114" s="923"/>
      <c r="BN114" s="923"/>
      <c r="BO114" s="923"/>
      <c r="BP114" s="924"/>
      <c r="BQ114" s="925">
        <v>631978</v>
      </c>
      <c r="BR114" s="926"/>
      <c r="BS114" s="926"/>
      <c r="BT114" s="926"/>
      <c r="BU114" s="926"/>
      <c r="BV114" s="926">
        <v>605677</v>
      </c>
      <c r="BW114" s="926"/>
      <c r="BX114" s="926"/>
      <c r="BY114" s="926"/>
      <c r="BZ114" s="926"/>
      <c r="CA114" s="926">
        <v>613649</v>
      </c>
      <c r="CB114" s="926"/>
      <c r="CC114" s="926"/>
      <c r="CD114" s="926"/>
      <c r="CE114" s="926"/>
      <c r="CF114" s="920">
        <v>17.899999999999999</v>
      </c>
      <c r="CG114" s="921"/>
      <c r="CH114" s="921"/>
      <c r="CI114" s="921"/>
      <c r="CJ114" s="921"/>
      <c r="CK114" s="948"/>
      <c r="CL114" s="949"/>
      <c r="CM114" s="922" t="s">
        <v>431</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432</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21</v>
      </c>
      <c r="AB115" s="938"/>
      <c r="AC115" s="938"/>
      <c r="AD115" s="938"/>
      <c r="AE115" s="939"/>
      <c r="AF115" s="940">
        <v>10</v>
      </c>
      <c r="AG115" s="938"/>
      <c r="AH115" s="938"/>
      <c r="AI115" s="938"/>
      <c r="AJ115" s="939"/>
      <c r="AK115" s="940">
        <v>10</v>
      </c>
      <c r="AL115" s="938"/>
      <c r="AM115" s="938"/>
      <c r="AN115" s="938"/>
      <c r="AO115" s="939"/>
      <c r="AP115" s="941">
        <v>0</v>
      </c>
      <c r="AQ115" s="942"/>
      <c r="AR115" s="942"/>
      <c r="AS115" s="942"/>
      <c r="AT115" s="943"/>
      <c r="AU115" s="908"/>
      <c r="AV115" s="909"/>
      <c r="AW115" s="909"/>
      <c r="AX115" s="909"/>
      <c r="AY115" s="909"/>
      <c r="AZ115" s="922" t="s">
        <v>433</v>
      </c>
      <c r="BA115" s="923"/>
      <c r="BB115" s="923"/>
      <c r="BC115" s="923"/>
      <c r="BD115" s="923"/>
      <c r="BE115" s="923"/>
      <c r="BF115" s="923"/>
      <c r="BG115" s="923"/>
      <c r="BH115" s="923"/>
      <c r="BI115" s="923"/>
      <c r="BJ115" s="923"/>
      <c r="BK115" s="923"/>
      <c r="BL115" s="923"/>
      <c r="BM115" s="923"/>
      <c r="BN115" s="923"/>
      <c r="BO115" s="923"/>
      <c r="BP115" s="924"/>
      <c r="BQ115" s="925">
        <v>3036</v>
      </c>
      <c r="BR115" s="926"/>
      <c r="BS115" s="926"/>
      <c r="BT115" s="926"/>
      <c r="BU115" s="926"/>
      <c r="BV115" s="926">
        <v>3167</v>
      </c>
      <c r="BW115" s="926"/>
      <c r="BX115" s="926"/>
      <c r="BY115" s="926"/>
      <c r="BZ115" s="926"/>
      <c r="CA115" s="926">
        <v>3406</v>
      </c>
      <c r="CB115" s="926"/>
      <c r="CC115" s="926"/>
      <c r="CD115" s="926"/>
      <c r="CE115" s="926"/>
      <c r="CF115" s="920">
        <v>0.1</v>
      </c>
      <c r="CG115" s="921"/>
      <c r="CH115" s="921"/>
      <c r="CI115" s="921"/>
      <c r="CJ115" s="921"/>
      <c r="CK115" s="948"/>
      <c r="CL115" s="949"/>
      <c r="CM115" s="922" t="s">
        <v>434</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435</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436</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437</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438</v>
      </c>
      <c r="Z117" s="894"/>
      <c r="AA117" s="978">
        <v>598874</v>
      </c>
      <c r="AB117" s="979"/>
      <c r="AC117" s="979"/>
      <c r="AD117" s="979"/>
      <c r="AE117" s="980"/>
      <c r="AF117" s="981">
        <v>616755</v>
      </c>
      <c r="AG117" s="979"/>
      <c r="AH117" s="979"/>
      <c r="AI117" s="979"/>
      <c r="AJ117" s="980"/>
      <c r="AK117" s="981">
        <v>587296</v>
      </c>
      <c r="AL117" s="979"/>
      <c r="AM117" s="979"/>
      <c r="AN117" s="979"/>
      <c r="AO117" s="980"/>
      <c r="AP117" s="982"/>
      <c r="AQ117" s="983"/>
      <c r="AR117" s="983"/>
      <c r="AS117" s="983"/>
      <c r="AT117" s="984"/>
      <c r="AU117" s="908"/>
      <c r="AV117" s="909"/>
      <c r="AW117" s="909"/>
      <c r="AX117" s="909"/>
      <c r="AY117" s="909"/>
      <c r="AZ117" s="974" t="s">
        <v>439</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440</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414</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411</v>
      </c>
      <c r="AB118" s="893"/>
      <c r="AC118" s="893"/>
      <c r="AD118" s="893"/>
      <c r="AE118" s="894"/>
      <c r="AF118" s="892" t="s">
        <v>412</v>
      </c>
      <c r="AG118" s="893"/>
      <c r="AH118" s="893"/>
      <c r="AI118" s="893"/>
      <c r="AJ118" s="894"/>
      <c r="AK118" s="892" t="s">
        <v>294</v>
      </c>
      <c r="AL118" s="893"/>
      <c r="AM118" s="893"/>
      <c r="AN118" s="893"/>
      <c r="AO118" s="894"/>
      <c r="AP118" s="970" t="s">
        <v>413</v>
      </c>
      <c r="AQ118" s="971"/>
      <c r="AR118" s="971"/>
      <c r="AS118" s="971"/>
      <c r="AT118" s="972"/>
      <c r="AU118" s="908"/>
      <c r="AV118" s="909"/>
      <c r="AW118" s="909"/>
      <c r="AX118" s="909"/>
      <c r="AY118" s="909"/>
      <c r="AZ118" s="973" t="s">
        <v>441</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442</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417</v>
      </c>
      <c r="B119" s="947"/>
      <c r="C119" s="929" t="s">
        <v>418</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443</v>
      </c>
      <c r="BP119" s="1005"/>
      <c r="BQ119" s="999">
        <v>4677017</v>
      </c>
      <c r="BR119" s="1000"/>
      <c r="BS119" s="1000"/>
      <c r="BT119" s="1000"/>
      <c r="BU119" s="1000"/>
      <c r="BV119" s="1000">
        <v>4616062</v>
      </c>
      <c r="BW119" s="1000"/>
      <c r="BX119" s="1000"/>
      <c r="BY119" s="1000"/>
      <c r="BZ119" s="1000"/>
      <c r="CA119" s="1000">
        <v>4476975</v>
      </c>
      <c r="CB119" s="1000"/>
      <c r="CC119" s="1000"/>
      <c r="CD119" s="1000"/>
      <c r="CE119" s="1000"/>
      <c r="CF119" s="1001"/>
      <c r="CG119" s="1002"/>
      <c r="CH119" s="1002"/>
      <c r="CI119" s="1002"/>
      <c r="CJ119" s="1003"/>
      <c r="CK119" s="950"/>
      <c r="CL119" s="951"/>
      <c r="CM119" s="973" t="s">
        <v>444</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421</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445</v>
      </c>
      <c r="AV120" s="992"/>
      <c r="AW120" s="992"/>
      <c r="AX120" s="992"/>
      <c r="AY120" s="993"/>
      <c r="AZ120" s="929" t="s">
        <v>446</v>
      </c>
      <c r="BA120" s="897"/>
      <c r="BB120" s="897"/>
      <c r="BC120" s="897"/>
      <c r="BD120" s="897"/>
      <c r="BE120" s="897"/>
      <c r="BF120" s="897"/>
      <c r="BG120" s="897"/>
      <c r="BH120" s="897"/>
      <c r="BI120" s="897"/>
      <c r="BJ120" s="897"/>
      <c r="BK120" s="897"/>
      <c r="BL120" s="897"/>
      <c r="BM120" s="897"/>
      <c r="BN120" s="897"/>
      <c r="BO120" s="897"/>
      <c r="BP120" s="898"/>
      <c r="BQ120" s="930">
        <v>3405693</v>
      </c>
      <c r="BR120" s="931"/>
      <c r="BS120" s="931"/>
      <c r="BT120" s="931"/>
      <c r="BU120" s="931"/>
      <c r="BV120" s="931">
        <v>3578457</v>
      </c>
      <c r="BW120" s="931"/>
      <c r="BX120" s="931"/>
      <c r="BY120" s="931"/>
      <c r="BZ120" s="931"/>
      <c r="CA120" s="931">
        <v>3706959</v>
      </c>
      <c r="CB120" s="931"/>
      <c r="CC120" s="931"/>
      <c r="CD120" s="931"/>
      <c r="CE120" s="931"/>
      <c r="CF120" s="944">
        <v>108.4</v>
      </c>
      <c r="CG120" s="945"/>
      <c r="CH120" s="945"/>
      <c r="CI120" s="945"/>
      <c r="CJ120" s="945"/>
      <c r="CK120" s="1006" t="s">
        <v>447</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t="s">
        <v>122</v>
      </c>
      <c r="DH120" s="931"/>
      <c r="DI120" s="931"/>
      <c r="DJ120" s="931"/>
      <c r="DK120" s="931"/>
      <c r="DL120" s="931" t="s">
        <v>122</v>
      </c>
      <c r="DM120" s="931"/>
      <c r="DN120" s="931"/>
      <c r="DO120" s="931"/>
      <c r="DP120" s="931"/>
      <c r="DQ120" s="931">
        <v>1024148</v>
      </c>
      <c r="DR120" s="931"/>
      <c r="DS120" s="931"/>
      <c r="DT120" s="931"/>
      <c r="DU120" s="931"/>
      <c r="DV120" s="932">
        <v>30</v>
      </c>
      <c r="DW120" s="932"/>
      <c r="DX120" s="932"/>
      <c r="DY120" s="932"/>
      <c r="DZ120" s="933"/>
    </row>
    <row r="121" spans="1:130" s="218" customFormat="1" ht="26.25" customHeight="1" x14ac:dyDescent="0.15">
      <c r="A121" s="1057"/>
      <c r="B121" s="949"/>
      <c r="C121" s="974" t="s">
        <v>448</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449</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t="s">
        <v>122</v>
      </c>
      <c r="CB121" s="926"/>
      <c r="CC121" s="926"/>
      <c r="CD121" s="926"/>
      <c r="CE121" s="926"/>
      <c r="CF121" s="920" t="s">
        <v>122</v>
      </c>
      <c r="CG121" s="921"/>
      <c r="CH121" s="921"/>
      <c r="CI121" s="921"/>
      <c r="CJ121" s="921"/>
      <c r="CK121" s="1009"/>
      <c r="CL121" s="1010"/>
      <c r="CM121" s="1010"/>
      <c r="CN121" s="1010"/>
      <c r="CO121" s="1011"/>
      <c r="CP121" s="1019" t="s">
        <v>391</v>
      </c>
      <c r="CQ121" s="1020"/>
      <c r="CR121" s="1020"/>
      <c r="CS121" s="1020"/>
      <c r="CT121" s="1020"/>
      <c r="CU121" s="1020"/>
      <c r="CV121" s="1020"/>
      <c r="CW121" s="1020"/>
      <c r="CX121" s="1020"/>
      <c r="CY121" s="1020"/>
      <c r="CZ121" s="1020"/>
      <c r="DA121" s="1020"/>
      <c r="DB121" s="1020"/>
      <c r="DC121" s="1020"/>
      <c r="DD121" s="1020"/>
      <c r="DE121" s="1020"/>
      <c r="DF121" s="1021"/>
      <c r="DG121" s="925">
        <v>185259</v>
      </c>
      <c r="DH121" s="926"/>
      <c r="DI121" s="926"/>
      <c r="DJ121" s="926"/>
      <c r="DK121" s="926"/>
      <c r="DL121" s="926">
        <v>150421</v>
      </c>
      <c r="DM121" s="926"/>
      <c r="DN121" s="926"/>
      <c r="DO121" s="926"/>
      <c r="DP121" s="926"/>
      <c r="DQ121" s="926">
        <v>134374</v>
      </c>
      <c r="DR121" s="926"/>
      <c r="DS121" s="926"/>
      <c r="DT121" s="926"/>
      <c r="DU121" s="926"/>
      <c r="DV121" s="927">
        <v>3.9</v>
      </c>
      <c r="DW121" s="927"/>
      <c r="DX121" s="927"/>
      <c r="DY121" s="927"/>
      <c r="DZ121" s="928"/>
    </row>
    <row r="122" spans="1:130" s="218" customFormat="1" ht="26.25" customHeight="1" x14ac:dyDescent="0.15">
      <c r="A122" s="1057"/>
      <c r="B122" s="949"/>
      <c r="C122" s="922" t="s">
        <v>431</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450</v>
      </c>
      <c r="BA122" s="965"/>
      <c r="BB122" s="965"/>
      <c r="BC122" s="965"/>
      <c r="BD122" s="965"/>
      <c r="BE122" s="965"/>
      <c r="BF122" s="965"/>
      <c r="BG122" s="965"/>
      <c r="BH122" s="965"/>
      <c r="BI122" s="965"/>
      <c r="BJ122" s="965"/>
      <c r="BK122" s="965"/>
      <c r="BL122" s="965"/>
      <c r="BM122" s="965"/>
      <c r="BN122" s="965"/>
      <c r="BO122" s="965"/>
      <c r="BP122" s="966"/>
      <c r="BQ122" s="999">
        <v>3561333</v>
      </c>
      <c r="BR122" s="1000"/>
      <c r="BS122" s="1000"/>
      <c r="BT122" s="1000"/>
      <c r="BU122" s="1000"/>
      <c r="BV122" s="1000">
        <v>3418116</v>
      </c>
      <c r="BW122" s="1000"/>
      <c r="BX122" s="1000"/>
      <c r="BY122" s="1000"/>
      <c r="BZ122" s="1000"/>
      <c r="CA122" s="1000">
        <v>3247704</v>
      </c>
      <c r="CB122" s="1000"/>
      <c r="CC122" s="1000"/>
      <c r="CD122" s="1000"/>
      <c r="CE122" s="1000"/>
      <c r="CF122" s="1017">
        <v>95</v>
      </c>
      <c r="CG122" s="1018"/>
      <c r="CH122" s="1018"/>
      <c r="CI122" s="1018"/>
      <c r="CJ122" s="1018"/>
      <c r="CK122" s="1009"/>
      <c r="CL122" s="1010"/>
      <c r="CM122" s="1010"/>
      <c r="CN122" s="1010"/>
      <c r="CO122" s="1011"/>
      <c r="CP122" s="1019" t="s">
        <v>393</v>
      </c>
      <c r="CQ122" s="1020"/>
      <c r="CR122" s="1020"/>
      <c r="CS122" s="1020"/>
      <c r="CT122" s="1020"/>
      <c r="CU122" s="1020"/>
      <c r="CV122" s="1020"/>
      <c r="CW122" s="1020"/>
      <c r="CX122" s="1020"/>
      <c r="CY122" s="1020"/>
      <c r="CZ122" s="1020"/>
      <c r="DA122" s="1020"/>
      <c r="DB122" s="1020"/>
      <c r="DC122" s="1020"/>
      <c r="DD122" s="1020"/>
      <c r="DE122" s="1020"/>
      <c r="DF122" s="1021"/>
      <c r="DG122" s="925">
        <v>176143</v>
      </c>
      <c r="DH122" s="926"/>
      <c r="DI122" s="926"/>
      <c r="DJ122" s="926"/>
      <c r="DK122" s="926"/>
      <c r="DL122" s="926">
        <v>125421</v>
      </c>
      <c r="DM122" s="926"/>
      <c r="DN122" s="926"/>
      <c r="DO122" s="926"/>
      <c r="DP122" s="926"/>
      <c r="DQ122" s="926">
        <v>91931</v>
      </c>
      <c r="DR122" s="926"/>
      <c r="DS122" s="926"/>
      <c r="DT122" s="926"/>
      <c r="DU122" s="926"/>
      <c r="DV122" s="927">
        <v>2.7</v>
      </c>
      <c r="DW122" s="927"/>
      <c r="DX122" s="927"/>
      <c r="DY122" s="927"/>
      <c r="DZ122" s="928"/>
    </row>
    <row r="123" spans="1:130" s="218" customFormat="1" ht="26.25" customHeight="1" x14ac:dyDescent="0.15">
      <c r="A123" s="1057"/>
      <c r="B123" s="949"/>
      <c r="C123" s="922" t="s">
        <v>437</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451</v>
      </c>
      <c r="BP123" s="1005"/>
      <c r="BQ123" s="1063">
        <v>6967026</v>
      </c>
      <c r="BR123" s="1064"/>
      <c r="BS123" s="1064"/>
      <c r="BT123" s="1064"/>
      <c r="BU123" s="1064"/>
      <c r="BV123" s="1064">
        <v>6996573</v>
      </c>
      <c r="BW123" s="1064"/>
      <c r="BX123" s="1064"/>
      <c r="BY123" s="1064"/>
      <c r="BZ123" s="1064"/>
      <c r="CA123" s="1064">
        <v>6954663</v>
      </c>
      <c r="CB123" s="1064"/>
      <c r="CC123" s="1064"/>
      <c r="CD123" s="1064"/>
      <c r="CE123" s="1064"/>
      <c r="CF123" s="1001"/>
      <c r="CG123" s="1002"/>
      <c r="CH123" s="1002"/>
      <c r="CI123" s="1002"/>
      <c r="CJ123" s="1003"/>
      <c r="CK123" s="1009"/>
      <c r="CL123" s="1010"/>
      <c r="CM123" s="1010"/>
      <c r="CN123" s="1010"/>
      <c r="CO123" s="1011"/>
      <c r="CP123" s="1019" t="s">
        <v>395</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7"/>
      <c r="B124" s="949"/>
      <c r="C124" s="922" t="s">
        <v>440</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452</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453</v>
      </c>
      <c r="CQ124" s="1020"/>
      <c r="CR124" s="1020"/>
      <c r="CS124" s="1020"/>
      <c r="CT124" s="1020"/>
      <c r="CU124" s="1020"/>
      <c r="CV124" s="1020"/>
      <c r="CW124" s="1020"/>
      <c r="CX124" s="1020"/>
      <c r="CY124" s="1020"/>
      <c r="CZ124" s="1020"/>
      <c r="DA124" s="1020"/>
      <c r="DB124" s="1020"/>
      <c r="DC124" s="1020"/>
      <c r="DD124" s="1020"/>
      <c r="DE124" s="1020"/>
      <c r="DF124" s="1021"/>
      <c r="DG124" s="1004">
        <v>920658</v>
      </c>
      <c r="DH124" s="986"/>
      <c r="DI124" s="986"/>
      <c r="DJ124" s="986"/>
      <c r="DK124" s="987"/>
      <c r="DL124" s="985">
        <v>1010456</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442</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454</v>
      </c>
      <c r="CL125" s="1007"/>
      <c r="CM125" s="1007"/>
      <c r="CN125" s="1007"/>
      <c r="CO125" s="1008"/>
      <c r="CP125" s="929" t="s">
        <v>455</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444</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456</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457</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21</v>
      </c>
      <c r="AB127" s="959"/>
      <c r="AC127" s="959"/>
      <c r="AD127" s="959"/>
      <c r="AE127" s="960"/>
      <c r="AF127" s="961">
        <v>10</v>
      </c>
      <c r="AG127" s="959"/>
      <c r="AH127" s="959"/>
      <c r="AI127" s="959"/>
      <c r="AJ127" s="960"/>
      <c r="AK127" s="961">
        <v>10</v>
      </c>
      <c r="AL127" s="959"/>
      <c r="AM127" s="959"/>
      <c r="AN127" s="959"/>
      <c r="AO127" s="960"/>
      <c r="AP127" s="962">
        <v>0</v>
      </c>
      <c r="AQ127" s="963"/>
      <c r="AR127" s="963"/>
      <c r="AS127" s="963"/>
      <c r="AT127" s="964"/>
      <c r="AU127" s="220"/>
      <c r="AV127" s="220"/>
      <c r="AW127" s="220"/>
      <c r="AX127" s="1031" t="s">
        <v>458</v>
      </c>
      <c r="AY127" s="1032"/>
      <c r="AZ127" s="1032"/>
      <c r="BA127" s="1032"/>
      <c r="BB127" s="1032"/>
      <c r="BC127" s="1032"/>
      <c r="BD127" s="1032"/>
      <c r="BE127" s="1033"/>
      <c r="BF127" s="1034" t="s">
        <v>459</v>
      </c>
      <c r="BG127" s="1032"/>
      <c r="BH127" s="1032"/>
      <c r="BI127" s="1032"/>
      <c r="BJ127" s="1032"/>
      <c r="BK127" s="1032"/>
      <c r="BL127" s="1033"/>
      <c r="BM127" s="1034" t="s">
        <v>460</v>
      </c>
      <c r="BN127" s="1032"/>
      <c r="BO127" s="1032"/>
      <c r="BP127" s="1032"/>
      <c r="BQ127" s="1032"/>
      <c r="BR127" s="1032"/>
      <c r="BS127" s="1033"/>
      <c r="BT127" s="1034" t="s">
        <v>461</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462</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463</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464</v>
      </c>
      <c r="X128" s="1043"/>
      <c r="Y128" s="1043"/>
      <c r="Z128" s="1044"/>
      <c r="AA128" s="1045">
        <v>106</v>
      </c>
      <c r="AB128" s="1046"/>
      <c r="AC128" s="1046"/>
      <c r="AD128" s="1046"/>
      <c r="AE128" s="1047"/>
      <c r="AF128" s="1048">
        <v>106</v>
      </c>
      <c r="AG128" s="1046"/>
      <c r="AH128" s="1046"/>
      <c r="AI128" s="1046"/>
      <c r="AJ128" s="1047"/>
      <c r="AK128" s="1048" t="s">
        <v>122</v>
      </c>
      <c r="AL128" s="1046"/>
      <c r="AM128" s="1046"/>
      <c r="AN128" s="1046"/>
      <c r="AO128" s="1047"/>
      <c r="AP128" s="1049"/>
      <c r="AQ128" s="1050"/>
      <c r="AR128" s="1050"/>
      <c r="AS128" s="1050"/>
      <c r="AT128" s="1051"/>
      <c r="AU128" s="220"/>
      <c r="AV128" s="220"/>
      <c r="AW128" s="220"/>
      <c r="AX128" s="896" t="s">
        <v>465</v>
      </c>
      <c r="AY128" s="897"/>
      <c r="AZ128" s="897"/>
      <c r="BA128" s="897"/>
      <c r="BB128" s="897"/>
      <c r="BC128" s="897"/>
      <c r="BD128" s="897"/>
      <c r="BE128" s="898"/>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466</v>
      </c>
      <c r="CQ128" s="726"/>
      <c r="CR128" s="726"/>
      <c r="CS128" s="726"/>
      <c r="CT128" s="726"/>
      <c r="CU128" s="726"/>
      <c r="CV128" s="726"/>
      <c r="CW128" s="726"/>
      <c r="CX128" s="726"/>
      <c r="CY128" s="726"/>
      <c r="CZ128" s="726"/>
      <c r="DA128" s="726"/>
      <c r="DB128" s="726"/>
      <c r="DC128" s="726"/>
      <c r="DD128" s="726"/>
      <c r="DE128" s="726"/>
      <c r="DF128" s="1036"/>
      <c r="DG128" s="1037">
        <v>3036</v>
      </c>
      <c r="DH128" s="1038"/>
      <c r="DI128" s="1038"/>
      <c r="DJ128" s="1038"/>
      <c r="DK128" s="1038"/>
      <c r="DL128" s="1038">
        <v>3167</v>
      </c>
      <c r="DM128" s="1038"/>
      <c r="DN128" s="1038"/>
      <c r="DO128" s="1038"/>
      <c r="DP128" s="1038"/>
      <c r="DQ128" s="1038">
        <v>3406</v>
      </c>
      <c r="DR128" s="1038"/>
      <c r="DS128" s="1038"/>
      <c r="DT128" s="1038"/>
      <c r="DU128" s="1038"/>
      <c r="DV128" s="1039">
        <v>0.1</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467</v>
      </c>
      <c r="X129" s="1071"/>
      <c r="Y129" s="1071"/>
      <c r="Z129" s="1072"/>
      <c r="AA129" s="958">
        <v>3657465</v>
      </c>
      <c r="AB129" s="959"/>
      <c r="AC129" s="959"/>
      <c r="AD129" s="959"/>
      <c r="AE129" s="960"/>
      <c r="AF129" s="961">
        <v>3680280</v>
      </c>
      <c r="AG129" s="959"/>
      <c r="AH129" s="959"/>
      <c r="AI129" s="959"/>
      <c r="AJ129" s="960"/>
      <c r="AK129" s="961">
        <v>3799549</v>
      </c>
      <c r="AL129" s="959"/>
      <c r="AM129" s="959"/>
      <c r="AN129" s="959"/>
      <c r="AO129" s="960"/>
      <c r="AP129" s="1073"/>
      <c r="AQ129" s="1074"/>
      <c r="AR129" s="1074"/>
      <c r="AS129" s="1074"/>
      <c r="AT129" s="1075"/>
      <c r="AU129" s="221"/>
      <c r="AV129" s="221"/>
      <c r="AW129" s="221"/>
      <c r="AX129" s="1065" t="s">
        <v>468</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469</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470</v>
      </c>
      <c r="X130" s="1071"/>
      <c r="Y130" s="1071"/>
      <c r="Z130" s="1072"/>
      <c r="AA130" s="958">
        <v>407158</v>
      </c>
      <c r="AB130" s="959"/>
      <c r="AC130" s="959"/>
      <c r="AD130" s="959"/>
      <c r="AE130" s="960"/>
      <c r="AF130" s="961">
        <v>403964</v>
      </c>
      <c r="AG130" s="959"/>
      <c r="AH130" s="959"/>
      <c r="AI130" s="959"/>
      <c r="AJ130" s="960"/>
      <c r="AK130" s="961">
        <v>380187</v>
      </c>
      <c r="AL130" s="959"/>
      <c r="AM130" s="959"/>
      <c r="AN130" s="959"/>
      <c r="AO130" s="960"/>
      <c r="AP130" s="1073"/>
      <c r="AQ130" s="1074"/>
      <c r="AR130" s="1074"/>
      <c r="AS130" s="1074"/>
      <c r="AT130" s="1075"/>
      <c r="AU130" s="221"/>
      <c r="AV130" s="221"/>
      <c r="AW130" s="221"/>
      <c r="AX130" s="1065" t="s">
        <v>471</v>
      </c>
      <c r="AY130" s="923"/>
      <c r="AZ130" s="923"/>
      <c r="BA130" s="923"/>
      <c r="BB130" s="923"/>
      <c r="BC130" s="923"/>
      <c r="BD130" s="923"/>
      <c r="BE130" s="924"/>
      <c r="BF130" s="1101">
        <v>6.1</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472</v>
      </c>
      <c r="X131" s="1108"/>
      <c r="Y131" s="1108"/>
      <c r="Z131" s="1109"/>
      <c r="AA131" s="1004">
        <v>3250307</v>
      </c>
      <c r="AB131" s="986"/>
      <c r="AC131" s="986"/>
      <c r="AD131" s="986"/>
      <c r="AE131" s="987"/>
      <c r="AF131" s="985">
        <v>3276316</v>
      </c>
      <c r="AG131" s="986"/>
      <c r="AH131" s="986"/>
      <c r="AI131" s="986"/>
      <c r="AJ131" s="987"/>
      <c r="AK131" s="985">
        <v>3419362</v>
      </c>
      <c r="AL131" s="986"/>
      <c r="AM131" s="986"/>
      <c r="AN131" s="986"/>
      <c r="AO131" s="987"/>
      <c r="AP131" s="1110"/>
      <c r="AQ131" s="1111"/>
      <c r="AR131" s="1111"/>
      <c r="AS131" s="1111"/>
      <c r="AT131" s="1112"/>
      <c r="AU131" s="221"/>
      <c r="AV131" s="221"/>
      <c r="AW131" s="221"/>
      <c r="AX131" s="1083" t="s">
        <v>473</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474</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475</v>
      </c>
      <c r="W132" s="1094"/>
      <c r="X132" s="1094"/>
      <c r="Y132" s="1094"/>
      <c r="Z132" s="1095"/>
      <c r="AA132" s="1096">
        <v>5.8951354440000001</v>
      </c>
      <c r="AB132" s="1097"/>
      <c r="AC132" s="1097"/>
      <c r="AD132" s="1097"/>
      <c r="AE132" s="1098"/>
      <c r="AF132" s="1099">
        <v>6.4915899440000002</v>
      </c>
      <c r="AG132" s="1097"/>
      <c r="AH132" s="1097"/>
      <c r="AI132" s="1097"/>
      <c r="AJ132" s="1098"/>
      <c r="AK132" s="1099">
        <v>6.0569486350000004</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476</v>
      </c>
      <c r="W133" s="1077"/>
      <c r="X133" s="1077"/>
      <c r="Y133" s="1077"/>
      <c r="Z133" s="1078"/>
      <c r="AA133" s="1079">
        <v>4.5</v>
      </c>
      <c r="AB133" s="1080"/>
      <c r="AC133" s="1080"/>
      <c r="AD133" s="1080"/>
      <c r="AE133" s="1081"/>
      <c r="AF133" s="1079">
        <v>5.4</v>
      </c>
      <c r="AG133" s="1080"/>
      <c r="AH133" s="1080"/>
      <c r="AI133" s="1080"/>
      <c r="AJ133" s="1081"/>
      <c r="AK133" s="1079">
        <v>6.1</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ddCswVozglPx2J86mJUM7mBWZ/18/vfYP71qdgsEJN0Wxch2bTRHPhI5i7OSgWaSn1SAmI94o3oGaA9ggJEU9A==" saltValue="nk3TGWh3WdtoHUg38CKis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election activeCell="BC96" sqref="BC96"/>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477</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m3j2Z2G3e4Qfs5F2ff2wRDSLMBdsXzNBVA6M/YhkHfZ14jRrzXjA+1FB7HjqhIlZIoF4KBap9e4x6byGsIPBZg==" saltValue="dAwH/mvKjVnhFQBDie6vb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R49" zoomScale="85" zoomScaleNormal="85"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95cF7Y+WUMSgMf0htBPf2D21Z56EM6bPR5hvyhvvbuIUjTBcRexVmItYRdnXUkvon3hm99LiS3fxknlSY0vEuA==" saltValue="OCoLXzy8AWWtK/+ZLspFr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34" zoomScale="55" zoomScaleSheetLayoutView="55"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480</v>
      </c>
      <c r="AP7" s="260"/>
      <c r="AQ7" s="261" t="s">
        <v>481</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482</v>
      </c>
      <c r="AQ8" s="267" t="s">
        <v>483</v>
      </c>
      <c r="AR8" s="268" t="s">
        <v>484</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485</v>
      </c>
      <c r="AL9" s="1117"/>
      <c r="AM9" s="1117"/>
      <c r="AN9" s="1118"/>
      <c r="AO9" s="269">
        <v>1138573</v>
      </c>
      <c r="AP9" s="269">
        <v>143433</v>
      </c>
      <c r="AQ9" s="270">
        <v>154424</v>
      </c>
      <c r="AR9" s="271">
        <v>-7.1</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486</v>
      </c>
      <c r="AL10" s="1117"/>
      <c r="AM10" s="1117"/>
      <c r="AN10" s="1118"/>
      <c r="AO10" s="272">
        <v>155920</v>
      </c>
      <c r="AP10" s="272">
        <v>19642</v>
      </c>
      <c r="AQ10" s="273">
        <v>18194</v>
      </c>
      <c r="AR10" s="274">
        <v>8</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487</v>
      </c>
      <c r="AL11" s="1117"/>
      <c r="AM11" s="1117"/>
      <c r="AN11" s="1118"/>
      <c r="AO11" s="272">
        <v>20988</v>
      </c>
      <c r="AP11" s="272">
        <v>2644</v>
      </c>
      <c r="AQ11" s="273">
        <v>1285</v>
      </c>
      <c r="AR11" s="274">
        <v>105.8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488</v>
      </c>
      <c r="AL12" s="1117"/>
      <c r="AM12" s="1117"/>
      <c r="AN12" s="1118"/>
      <c r="AO12" s="272" t="s">
        <v>489</v>
      </c>
      <c r="AP12" s="272" t="s">
        <v>489</v>
      </c>
      <c r="AQ12" s="273" t="s">
        <v>489</v>
      </c>
      <c r="AR12" s="274" t="s">
        <v>489</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490</v>
      </c>
      <c r="AL13" s="1117"/>
      <c r="AM13" s="1117"/>
      <c r="AN13" s="1118"/>
      <c r="AO13" s="272" t="s">
        <v>489</v>
      </c>
      <c r="AP13" s="272" t="s">
        <v>489</v>
      </c>
      <c r="AQ13" s="273">
        <v>5735</v>
      </c>
      <c r="AR13" s="274" t="s">
        <v>489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491</v>
      </c>
      <c r="AL14" s="1117"/>
      <c r="AM14" s="1117"/>
      <c r="AN14" s="1118"/>
      <c r="AO14" s="272">
        <v>10392</v>
      </c>
      <c r="AP14" s="272">
        <v>1309</v>
      </c>
      <c r="AQ14" s="273">
        <v>2950</v>
      </c>
      <c r="AR14" s="274">
        <v>-55.6</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492</v>
      </c>
      <c r="AL15" s="1120"/>
      <c r="AM15" s="1120"/>
      <c r="AN15" s="1121"/>
      <c r="AO15" s="272">
        <v>-83028</v>
      </c>
      <c r="AP15" s="272">
        <v>-10460</v>
      </c>
      <c r="AQ15" s="273">
        <v>-9110</v>
      </c>
      <c r="AR15" s="274">
        <v>14.8</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1242845</v>
      </c>
      <c r="AP16" s="272">
        <v>156569</v>
      </c>
      <c r="AQ16" s="273">
        <v>173477</v>
      </c>
      <c r="AR16" s="274">
        <v>-9.6999999999999993</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493</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494</v>
      </c>
      <c r="AP20" s="281" t="s">
        <v>495</v>
      </c>
      <c r="AQ20" s="282" t="s">
        <v>496</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497</v>
      </c>
      <c r="AL21" s="1123"/>
      <c r="AM21" s="1123"/>
      <c r="AN21" s="1124"/>
      <c r="AO21" s="285">
        <v>13.98</v>
      </c>
      <c r="AP21" s="286">
        <v>14.28</v>
      </c>
      <c r="AQ21" s="287">
        <v>-0.3</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498</v>
      </c>
      <c r="AL22" s="1123"/>
      <c r="AM22" s="1123"/>
      <c r="AN22" s="1124"/>
      <c r="AO22" s="290">
        <v>97.4</v>
      </c>
      <c r="AP22" s="291">
        <v>96</v>
      </c>
      <c r="AQ22" s="292">
        <v>1.4</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499</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500</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501</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480</v>
      </c>
      <c r="AP30" s="260"/>
      <c r="AQ30" s="261" t="s">
        <v>481</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482</v>
      </c>
      <c r="AQ31" s="267" t="s">
        <v>483</v>
      </c>
      <c r="AR31" s="268" t="s">
        <v>484</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502</v>
      </c>
      <c r="AL32" s="1131"/>
      <c r="AM32" s="1131"/>
      <c r="AN32" s="1132"/>
      <c r="AO32" s="300">
        <v>362804</v>
      </c>
      <c r="AP32" s="300">
        <v>45705</v>
      </c>
      <c r="AQ32" s="301">
        <v>83140</v>
      </c>
      <c r="AR32" s="302">
        <v>-45</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503</v>
      </c>
      <c r="AL33" s="1131"/>
      <c r="AM33" s="1131"/>
      <c r="AN33" s="1132"/>
      <c r="AO33" s="300" t="s">
        <v>489</v>
      </c>
      <c r="AP33" s="300" t="s">
        <v>489</v>
      </c>
      <c r="AQ33" s="301" t="s">
        <v>489</v>
      </c>
      <c r="AR33" s="302" t="s">
        <v>489</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504</v>
      </c>
      <c r="AL34" s="1131"/>
      <c r="AM34" s="1131"/>
      <c r="AN34" s="1132"/>
      <c r="AO34" s="300" t="s">
        <v>489</v>
      </c>
      <c r="AP34" s="300" t="s">
        <v>489</v>
      </c>
      <c r="AQ34" s="301" t="s">
        <v>489</v>
      </c>
      <c r="AR34" s="302" t="s">
        <v>489</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505</v>
      </c>
      <c r="AL35" s="1131"/>
      <c r="AM35" s="1131"/>
      <c r="AN35" s="1132"/>
      <c r="AO35" s="300">
        <v>203898</v>
      </c>
      <c r="AP35" s="300">
        <v>25686</v>
      </c>
      <c r="AQ35" s="301">
        <v>26106</v>
      </c>
      <c r="AR35" s="302">
        <v>-1.6</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506</v>
      </c>
      <c r="AL36" s="1131"/>
      <c r="AM36" s="1131"/>
      <c r="AN36" s="1132"/>
      <c r="AO36" s="300">
        <v>20584</v>
      </c>
      <c r="AP36" s="300">
        <v>2593</v>
      </c>
      <c r="AQ36" s="301">
        <v>4689</v>
      </c>
      <c r="AR36" s="302">
        <v>-44.7</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507</v>
      </c>
      <c r="AL37" s="1131"/>
      <c r="AM37" s="1131"/>
      <c r="AN37" s="1132"/>
      <c r="AO37" s="300">
        <v>10</v>
      </c>
      <c r="AP37" s="300">
        <v>1</v>
      </c>
      <c r="AQ37" s="301">
        <v>554</v>
      </c>
      <c r="AR37" s="302">
        <v>-99.8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508</v>
      </c>
      <c r="AL38" s="1134"/>
      <c r="AM38" s="1134"/>
      <c r="AN38" s="1135"/>
      <c r="AO38" s="303" t="s">
        <v>489</v>
      </c>
      <c r="AP38" s="303" t="s">
        <v>489</v>
      </c>
      <c r="AQ38" s="304">
        <v>7</v>
      </c>
      <c r="AR38" s="292" t="s">
        <v>489</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509</v>
      </c>
      <c r="AL39" s="1134"/>
      <c r="AM39" s="1134"/>
      <c r="AN39" s="1135"/>
      <c r="AO39" s="300" t="s">
        <v>489</v>
      </c>
      <c r="AP39" s="300" t="s">
        <v>489</v>
      </c>
      <c r="AQ39" s="301">
        <v>-2038</v>
      </c>
      <c r="AR39" s="302" t="s">
        <v>489</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510</v>
      </c>
      <c r="AL40" s="1131"/>
      <c r="AM40" s="1131"/>
      <c r="AN40" s="1132"/>
      <c r="AO40" s="300">
        <v>-380187</v>
      </c>
      <c r="AP40" s="300">
        <v>-47895</v>
      </c>
      <c r="AQ40" s="301">
        <v>-74354</v>
      </c>
      <c r="AR40" s="302">
        <v>-35.6</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207109</v>
      </c>
      <c r="AP41" s="300">
        <v>26091</v>
      </c>
      <c r="AQ41" s="301">
        <v>38106</v>
      </c>
      <c r="AR41" s="302">
        <v>-31.5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480</v>
      </c>
      <c r="AN49" s="1127" t="s">
        <v>513</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514</v>
      </c>
      <c r="AO50" s="317" t="s">
        <v>515</v>
      </c>
      <c r="AP50" s="318" t="s">
        <v>516</v>
      </c>
      <c r="AQ50" s="319" t="s">
        <v>517</v>
      </c>
      <c r="AR50" s="320" t="s">
        <v>518</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495989</v>
      </c>
      <c r="AN51" s="322">
        <v>57720</v>
      </c>
      <c r="AO51" s="323">
        <v>-4</v>
      </c>
      <c r="AP51" s="324">
        <v>126525</v>
      </c>
      <c r="AQ51" s="325">
        <v>0.2</v>
      </c>
      <c r="AR51" s="326">
        <v>-4.2</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344120</v>
      </c>
      <c r="AN52" s="330">
        <v>40047</v>
      </c>
      <c r="AO52" s="331">
        <v>26.8</v>
      </c>
      <c r="AP52" s="332">
        <v>67052</v>
      </c>
      <c r="AQ52" s="333">
        <v>18.100000000000001</v>
      </c>
      <c r="AR52" s="334">
        <v>8.6999999999999993</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543217</v>
      </c>
      <c r="AN53" s="322">
        <v>64439</v>
      </c>
      <c r="AO53" s="323">
        <v>11.6</v>
      </c>
      <c r="AP53" s="324">
        <v>122054</v>
      </c>
      <c r="AQ53" s="325">
        <v>-3.5</v>
      </c>
      <c r="AR53" s="326">
        <v>15.1</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385462</v>
      </c>
      <c r="AN54" s="330">
        <v>45725</v>
      </c>
      <c r="AO54" s="331">
        <v>14.2</v>
      </c>
      <c r="AP54" s="332">
        <v>68298</v>
      </c>
      <c r="AQ54" s="333">
        <v>1.9</v>
      </c>
      <c r="AR54" s="334">
        <v>12.3</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470233</v>
      </c>
      <c r="AN55" s="322">
        <v>56750</v>
      </c>
      <c r="AO55" s="323">
        <v>-11.9</v>
      </c>
      <c r="AP55" s="324">
        <v>111644</v>
      </c>
      <c r="AQ55" s="325">
        <v>-8.5</v>
      </c>
      <c r="AR55" s="326">
        <v>-3.4</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262237</v>
      </c>
      <c r="AN56" s="330">
        <v>31648</v>
      </c>
      <c r="AO56" s="331">
        <v>-30.8</v>
      </c>
      <c r="AP56" s="332">
        <v>66606</v>
      </c>
      <c r="AQ56" s="333">
        <v>-2.5</v>
      </c>
      <c r="AR56" s="334">
        <v>-28.3</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556736</v>
      </c>
      <c r="AN57" s="322">
        <v>68597</v>
      </c>
      <c r="AO57" s="323">
        <v>20.9</v>
      </c>
      <c r="AP57" s="324">
        <v>127917</v>
      </c>
      <c r="AQ57" s="325">
        <v>14.6</v>
      </c>
      <c r="AR57" s="326">
        <v>6.3</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368002</v>
      </c>
      <c r="AN58" s="330">
        <v>45343</v>
      </c>
      <c r="AO58" s="331">
        <v>43.3</v>
      </c>
      <c r="AP58" s="332">
        <v>69746</v>
      </c>
      <c r="AQ58" s="333">
        <v>4.7</v>
      </c>
      <c r="AR58" s="334">
        <v>38.6</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517326</v>
      </c>
      <c r="AN59" s="322">
        <v>65171</v>
      </c>
      <c r="AO59" s="323">
        <v>-5</v>
      </c>
      <c r="AP59" s="324">
        <v>135931</v>
      </c>
      <c r="AQ59" s="325">
        <v>6.3</v>
      </c>
      <c r="AR59" s="326">
        <v>-11.3</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329653</v>
      </c>
      <c r="AN60" s="330">
        <v>41528</v>
      </c>
      <c r="AO60" s="331">
        <v>-8.4</v>
      </c>
      <c r="AP60" s="332">
        <v>75320</v>
      </c>
      <c r="AQ60" s="333">
        <v>8</v>
      </c>
      <c r="AR60" s="334">
        <v>-16.399999999999999</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516700</v>
      </c>
      <c r="AN61" s="337">
        <v>62535</v>
      </c>
      <c r="AO61" s="338">
        <v>2.2999999999999998</v>
      </c>
      <c r="AP61" s="339">
        <v>124814</v>
      </c>
      <c r="AQ61" s="340">
        <v>1.8</v>
      </c>
      <c r="AR61" s="326">
        <v>0.5</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337895</v>
      </c>
      <c r="AN62" s="330">
        <v>40858</v>
      </c>
      <c r="AO62" s="331">
        <v>9</v>
      </c>
      <c r="AP62" s="332">
        <v>69404</v>
      </c>
      <c r="AQ62" s="333">
        <v>6</v>
      </c>
      <c r="AR62" s="334">
        <v>3</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2lR2vsRA4/tIDYL/Ol+yIDZANT2NGZSzSnfOcDqxgGZoXpldfHGv84ePTwdEeAWPb5hEv/4ssivykC4Q31QTfg==" saltValue="QOcSdhP28v8kllIRuQpwF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61" zoomScale="70" zoomScaleNormal="70" zoomScaleSheetLayoutView="55" workbookViewId="0">
      <selection activeCell="CP97" sqref="CP97"/>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477</v>
      </c>
    </row>
    <row r="120" spans="125:125" ht="13.5" hidden="1" customHeight="1" x14ac:dyDescent="0.15"/>
    <row r="121" spans="125:125" ht="13.5" hidden="1" customHeight="1" x14ac:dyDescent="0.15">
      <c r="DU121" s="247"/>
    </row>
  </sheetData>
  <sheetProtection algorithmName="SHA-512" hashValue="WC7YSU3GCCgUn4cg+15mjgJDmDNc8JyqVRJ+4WeIA4YSNba621e0yc1i6rh04pg/q+bOhirjYyeQcbuS5hdozA==" saltValue="okeLsQLjZkUISaG07C1Ft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abSelected="1" topLeftCell="A55" zoomScale="85" zoomScaleNormal="85" zoomScaleSheetLayoutView="55" workbookViewId="0">
      <selection activeCell="B84" sqref="B84"/>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477</v>
      </c>
    </row>
  </sheetData>
  <sheetProtection algorithmName="SHA-512" hashValue="yuZae1xNkC1n/r1JgM18LX9PIvT/GBHeEWAGEpY2gwB9L3hU/V072DcidQgdj3ObpJCIedrW5uPWTNKTAw8KNQ==" saltValue="ZOr73dKJhioMh5I44BAL3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3" zoomScale="70" zoomScaleNormal="70" zoomScaleSheetLayoutView="100" workbookViewId="0">
      <selection activeCell="L44" sqref="L44"/>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39" t="s">
        <v>3</v>
      </c>
      <c r="D47" s="1139"/>
      <c r="E47" s="1140"/>
      <c r="F47" s="11">
        <v>24.15</v>
      </c>
      <c r="G47" s="12">
        <v>36.36</v>
      </c>
      <c r="H47" s="12">
        <v>43.44</v>
      </c>
      <c r="I47" s="12">
        <v>44.38</v>
      </c>
      <c r="J47" s="13">
        <v>43.52</v>
      </c>
    </row>
    <row r="48" spans="2:10" ht="57.75" customHeight="1" x14ac:dyDescent="0.15">
      <c r="B48" s="14"/>
      <c r="C48" s="1141" t="s">
        <v>4</v>
      </c>
      <c r="D48" s="1141"/>
      <c r="E48" s="1142"/>
      <c r="F48" s="15">
        <v>4.9800000000000004</v>
      </c>
      <c r="G48" s="16">
        <v>7.11</v>
      </c>
      <c r="H48" s="16">
        <v>9.27</v>
      </c>
      <c r="I48" s="16">
        <v>4.29</v>
      </c>
      <c r="J48" s="17">
        <v>7.94</v>
      </c>
    </row>
    <row r="49" spans="2:10" ht="57.75" customHeight="1" thickBot="1" x14ac:dyDescent="0.2">
      <c r="B49" s="18"/>
      <c r="C49" s="1143" t="s">
        <v>5</v>
      </c>
      <c r="D49" s="1143"/>
      <c r="E49" s="1144"/>
      <c r="F49" s="19">
        <v>1.81</v>
      </c>
      <c r="G49" s="20">
        <v>13.96</v>
      </c>
      <c r="H49" s="20">
        <v>1.87</v>
      </c>
      <c r="I49" s="20" t="s">
        <v>532</v>
      </c>
      <c r="J49" s="21">
        <v>1.69</v>
      </c>
    </row>
    <row r="50" spans="2:10" x14ac:dyDescent="0.15"/>
  </sheetData>
  <sheetProtection algorithmName="SHA-512" hashValue="kca3qcT2MsXnYCnty4us7hstV7ialHO1l+hhrqW4IUGQ9qFGT7tG5p4MVIjJQ1Dd+FbA+bcbOOenCT3+4LdrPA==" saltValue="BCzH4+DMcYH6Fop4tgobY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2026-03-13T01:50:04Z</cp:lastPrinted>
  <dcterms:created xsi:type="dcterms:W3CDTF">2026-02-26T09:22:04Z</dcterms:created>
  <dcterms:modified xsi:type="dcterms:W3CDTF">2026-03-13T01:53:15Z</dcterms:modified>
  <cp:category/>
</cp:coreProperties>
</file>