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001026\Desktop\"/>
    </mc:Choice>
  </mc:AlternateContent>
  <xr:revisionPtr revIDLastSave="0" documentId="13_ncr:1_{AE54E6CC-C42F-4C73-B5F9-E5BBAFAFAE62}" xr6:coauthVersionLast="47" xr6:coauthVersionMax="47" xr10:uidLastSave="{00000000-0000-0000-0000-000000000000}"/>
  <bookViews>
    <workbookView xWindow="-120" yWindow="-120" windowWidth="29040" windowHeight="15720" xr2:uid="{8EE58CC5-438E-4682-A245-E00C7C0BFBD0}"/>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#REF!</definedName>
    <definedName name="_xlnm.Print_Area" localSheetId="0">フレンドショップ登録用紙!$A$1:$H$82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2" l="1"/>
  <c r="E83" i="12" s="1"/>
  <c r="D77" i="12"/>
  <c r="D72" i="12"/>
  <c r="D75" i="12"/>
  <c r="D73" i="12"/>
  <c r="D62" i="12"/>
  <c r="D50" i="12"/>
  <c r="F24" i="12"/>
  <c r="F27" i="12"/>
  <c r="F26" i="12"/>
  <c r="F23" i="12"/>
  <c r="F21" i="12"/>
  <c r="F22" i="12"/>
  <c r="D14" i="12"/>
  <c r="D70" i="12"/>
  <c r="D69" i="12"/>
  <c r="D68" i="12"/>
  <c r="D67" i="12"/>
  <c r="D65" i="12"/>
  <c r="D91" i="12"/>
  <c r="D88" i="12"/>
  <c r="E87" i="12"/>
  <c r="D87" i="12"/>
  <c r="D84" i="12"/>
  <c r="D61" i="12"/>
  <c r="D60" i="12"/>
  <c r="D58" i="12"/>
  <c r="D57" i="12"/>
  <c r="D55" i="12"/>
  <c r="D54" i="12"/>
  <c r="D53" i="12"/>
  <c r="D52" i="12"/>
  <c r="D49" i="12"/>
  <c r="D48" i="12"/>
  <c r="D46" i="12" s="1"/>
  <c r="D5" i="12" s="1"/>
  <c r="F37" i="12"/>
  <c r="D37" i="12" s="1"/>
  <c r="D36" i="12"/>
  <c r="J35" i="12"/>
  <c r="D30" i="12"/>
  <c r="D95" i="12" s="1"/>
  <c r="D29" i="12"/>
  <c r="D94" i="12" s="1"/>
  <c r="D27" i="12"/>
  <c r="D26" i="12"/>
  <c r="D23" i="12"/>
  <c r="D20" i="12"/>
  <c r="D17" i="12"/>
  <c r="D16" i="12"/>
  <c r="D15" i="12"/>
  <c r="D13" i="12"/>
  <c r="D12" i="12"/>
  <c r="D11" i="12"/>
  <c r="D10" i="12"/>
  <c r="D9" i="12"/>
  <c r="D8" i="12"/>
  <c r="D7" i="12"/>
  <c r="D6" i="12"/>
  <c r="D35" i="9"/>
  <c r="H29" i="9"/>
  <c r="H28" i="9"/>
  <c r="D28" i="9"/>
  <c r="D27" i="9"/>
  <c r="E84" i="12" l="1"/>
  <c r="D21" i="12"/>
  <c r="D5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D27" authorId="0" shapeId="0" xr:uid="{00000000-0006-0000-0000-000001000000}">
      <text>
        <r>
          <rPr>
            <b/>
            <sz val="9"/>
            <color indexed="81"/>
            <rFont val="MS P ゴシック"/>
            <family val="3"/>
            <charset val="128"/>
          </rPr>
          <t>文字数</t>
        </r>
        <r>
          <rPr>
            <sz val="9"/>
            <color indexed="81"/>
            <rFont val="MS P ゴシック"/>
            <family val="3"/>
            <charset val="128"/>
          </rPr>
          <t xml:space="preserve">
</t>
        </r>
      </text>
    </comment>
    <comment ref="D28" authorId="0" shapeId="0" xr:uid="{00000000-0006-0000-0000-000002000000}">
      <text>
        <r>
          <rPr>
            <b/>
            <sz val="9"/>
            <color indexed="81"/>
            <rFont val="MS P ゴシック"/>
            <family val="3"/>
            <charset val="128"/>
          </rPr>
          <t>文字数</t>
        </r>
      </text>
    </comment>
    <comment ref="D35" authorId="0" shapeId="0" xr:uid="{00000000-0006-0000-0000-000003000000}">
      <text>
        <r>
          <rPr>
            <b/>
            <sz val="9"/>
            <color indexed="81"/>
            <rFont val="MS P ゴシック"/>
            <family val="3"/>
            <charset val="128"/>
          </rPr>
          <t>文字数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西山 史恵</author>
  </authors>
  <commentList>
    <comment ref="D15" authorId="0" shapeId="0" xr:uid="{00000000-0006-0000-0200-000002000000}">
      <text>
        <r>
          <rPr>
            <b/>
            <sz val="9"/>
            <color indexed="81"/>
            <rFont val="MS P ゴシック"/>
            <family val="3"/>
            <charset val="128"/>
          </rPr>
          <t>一覧検索用の短文</t>
        </r>
      </text>
    </comment>
    <comment ref="D26" authorId="0" shapeId="0" xr:uid="{00000000-0006-0000-0200-00000100000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<sst xmlns="http://schemas.openxmlformats.org/spreadsheetml/2006/main" count="359" uniqueCount="268">
  <si>
    <t>〇PR動画・SNSなど</t>
    <rPh sb="3" eb="5">
      <t>ドウガ</t>
    </rPh>
    <phoneticPr fontId="1"/>
  </si>
  <si>
    <t>担当法人名</t>
    <rPh sb="0" eb="5">
      <t>タントウホウジンメイ</t>
    </rPh>
    <phoneticPr fontId="1"/>
  </si>
  <si>
    <t xml:space="preserve">
</t>
  </si>
  <si>
    <t>氏名</t>
    <rPh sb="0" eb="2">
      <t>シメイ</t>
    </rPh>
    <phoneticPr fontId="1"/>
  </si>
  <si>
    <t>門鈴村　</t>
    <rPh sb="0" eb="1">
      <t>モン</t>
    </rPh>
    <rPh sb="1" eb="2">
      <t>スズ</t>
    </rPh>
    <rPh sb="2" eb="3">
      <t>ムラ</t>
    </rPh>
    <phoneticPr fontId="1"/>
  </si>
  <si>
    <t>11:00～20:00</t>
  </si>
  <si>
    <t>TEL</t>
  </si>
  <si>
    <t>フレンドエリア1</t>
  </si>
  <si>
    <t>店休日</t>
  </si>
  <si>
    <t>特典の対象
※該当するものに☑</t>
    <rPh sb="0" eb="2">
      <t>トクテン</t>
    </rPh>
    <rPh sb="3" eb="5">
      <t>タイショウ</t>
    </rPh>
    <phoneticPr fontId="1"/>
  </si>
  <si>
    <t>原稿提出日</t>
    <rPh sb="0" eb="2">
      <t>ゲンコウ</t>
    </rPh>
    <rPh sb="2" eb="4">
      <t>テイシュツ</t>
    </rPh>
    <rPh sb="4" eb="5">
      <t>ビ</t>
    </rPh>
    <phoneticPr fontId="1"/>
  </si>
  <si>
    <t>YouTubチャンネル</t>
  </si>
  <si>
    <t>https://store.montbell.jp/search/shopinfo/?shop_no=679907</t>
  </si>
  <si>
    <t>市区町村</t>
    <rPh sb="0" eb="4">
      <t>シクチョウソン</t>
    </rPh>
    <phoneticPr fontId="1"/>
  </si>
  <si>
    <t>施設紹介文
（特典ガイド・WEBサイト一覧用）
※100文字以内</t>
    <rPh sb="0" eb="5">
      <t>シセツショウカイブン</t>
    </rPh>
    <rPh sb="28" eb="30">
      <t>モジ</t>
    </rPh>
    <rPh sb="30" eb="32">
      <t>イナイ</t>
    </rPh>
    <phoneticPr fontId="1"/>
  </si>
  <si>
    <t>施設名（かな）</t>
    <rPh sb="0" eb="2">
      <t>シセツ</t>
    </rPh>
    <rPh sb="2" eb="3">
      <t>メイ</t>
    </rPh>
    <phoneticPr fontId="1"/>
  </si>
  <si>
    <t>https://www.youtube.com/・・・・・・・・</t>
  </si>
  <si>
    <t>　　営業部</t>
    <rPh sb="2" eb="5">
      <t>エイギョウブ</t>
    </rPh>
    <phoneticPr fontId="1"/>
  </si>
  <si>
    <t>大阪府</t>
    <rPh sb="0" eb="3">
      <t>オオサカフ</t>
    </rPh>
    <phoneticPr fontId="1"/>
  </si>
  <si>
    <t>施設名</t>
    <rPh sb="0" eb="2">
      <t>シセツ</t>
    </rPh>
    <rPh sb="2" eb="3">
      <t>メイ</t>
    </rPh>
    <phoneticPr fontId="1"/>
  </si>
  <si>
    <t>都道府県</t>
    <rPh sb="0" eb="4">
      <t>トドウフケン</t>
    </rPh>
    <phoneticPr fontId="1"/>
  </si>
  <si>
    <t>【会員特典】</t>
    <rPh sb="1" eb="5">
      <t>カイイントクテン</t>
    </rPh>
    <phoneticPr fontId="1"/>
  </si>
  <si>
    <t>06-6538-3699</t>
  </si>
  <si>
    <t>住所（郵便番号）　　〒　</t>
    <rPh sb="0" eb="2">
      <t>ジュウショ</t>
    </rPh>
    <rPh sb="3" eb="7">
      <t>ユウビンバンゴウ</t>
    </rPh>
    <phoneticPr fontId="1"/>
  </si>
  <si>
    <t>氏名（かな）</t>
    <rPh sb="0" eb="2">
      <t>シメイ</t>
    </rPh>
    <phoneticPr fontId="1"/>
  </si>
  <si>
    <t>フレンドエリア2</t>
  </si>
  <si>
    <t>フレンドエリア3</t>
  </si>
  <si>
    <t>FAX</t>
  </si>
  <si>
    <t>　　モンベルストア　（　　　　　）店</t>
    <rPh sb="17" eb="18">
      <t>ミセ</t>
    </rPh>
    <phoneticPr fontId="1"/>
  </si>
  <si>
    <t>登録のきっかけ
※該当するものに☑</t>
  </si>
  <si>
    <t>公式サイトURL</t>
    <rPh sb="0" eb="2">
      <t>コウシキ</t>
    </rPh>
    <phoneticPr fontId="1"/>
  </si>
  <si>
    <t>記入例</t>
    <rPh sb="0" eb="3">
      <t>キニュウレイ</t>
    </rPh>
    <phoneticPr fontId="1"/>
  </si>
  <si>
    <t>15.ドッグラン</t>
  </si>
  <si>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1"/>
  </si>
  <si>
    <t>7.サイクリング</t>
  </si>
  <si>
    <t>営業時間</t>
  </si>
  <si>
    <t xml:space="preserve">
</t>
  </si>
  <si>
    <t>営業期間（あれば）</t>
    <rPh sb="0" eb="2">
      <t>エイギョウ</t>
    </rPh>
    <rPh sb="2" eb="4">
      <t>キカン</t>
    </rPh>
    <phoneticPr fontId="1"/>
  </si>
  <si>
    <t>定休日</t>
    <rPh sb="0" eb="3">
      <t>テイキュウビ</t>
    </rPh>
    <phoneticPr fontId="1"/>
  </si>
  <si>
    <t>施設紹介文
（特典ガイド冊子用）
※100文字以内</t>
    <rPh sb="0" eb="5">
      <t>シセツショウカイブン</t>
    </rPh>
    <rPh sb="7" eb="9">
      <t>トクテン</t>
    </rPh>
    <rPh sb="12" eb="14">
      <t>サッシ</t>
    </rPh>
    <rPh sb="14" eb="15">
      <t>ヨウ</t>
    </rPh>
    <rPh sb="21" eb="23">
      <t>モジ</t>
    </rPh>
    <rPh sb="23" eb="25">
      <t>イナイ</t>
    </rPh>
    <phoneticPr fontId="1"/>
  </si>
  <si>
    <t>【業種】</t>
    <rPh sb="1" eb="3">
      <t>ギョウシュ</t>
    </rPh>
    <phoneticPr fontId="1"/>
  </si>
  <si>
    <t>施設紹介文
（WEBサイト用）
※400文字以内</t>
    <rPh sb="0" eb="5">
      <t>シセツショウカイブン</t>
    </rPh>
    <rPh sb="13" eb="14">
      <t>ヨウ</t>
    </rPh>
    <rPh sb="20" eb="22">
      <t>モジ</t>
    </rPh>
    <rPh sb="22" eb="24">
      <t>イナイ</t>
    </rPh>
    <phoneticPr fontId="1"/>
  </si>
  <si>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</si>
  <si>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門鈴村　公式twitter</t>
  </si>
  <si>
    <t>法人名</t>
    <rPh sb="0" eb="3">
      <t>ホウジンメイ</t>
    </rPh>
    <phoneticPr fontId="1"/>
  </si>
  <si>
    <t>フレンドショップ登録者さまご記入欄</t>
    <rPh sb="8" eb="10">
      <t>トウロク</t>
    </rPh>
    <rPh sb="10" eb="11">
      <t>シャ</t>
    </rPh>
    <rPh sb="14" eb="17">
      <t>キニュウラン</t>
    </rPh>
    <phoneticPr fontId="1"/>
  </si>
  <si>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</si>
  <si>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t>06-6538-3896</t>
  </si>
  <si>
    <t>https://m.facebook.com/montbelljpn</t>
  </si>
  <si>
    <t>ここに共有リンク貼り付け</t>
    <rPh sb="3" eb="5">
      <t>キョウユウ</t>
    </rPh>
    <rPh sb="8" eb="9">
      <t>ハ</t>
    </rPh>
    <rPh sb="10" eb="11">
      <t>ツ</t>
    </rPh>
    <phoneticPr fontId="1"/>
  </si>
  <si>
    <t>1月～10月</t>
    <rPh sb="1" eb="2">
      <t>ガツ</t>
    </rPh>
    <rPh sb="5" eb="6">
      <t>ガツ</t>
    </rPh>
    <phoneticPr fontId="1"/>
  </si>
  <si>
    <t>9.ＳＵＰ</t>
  </si>
  <si>
    <t>施設で提供しているアクティビティで当てはまるものがあれば該当するものに☑
（複数選択可）</t>
    <rPh sb="0" eb="2">
      <t>シセツ</t>
    </rPh>
    <rPh sb="3" eb="5">
      <t>テイキョウ</t>
    </rPh>
    <rPh sb="17" eb="18">
      <t>ア</t>
    </rPh>
    <rPh sb="28" eb="30">
      <t>ガイトウ</t>
    </rPh>
    <phoneticPr fontId="1"/>
  </si>
  <si>
    <t>不定休</t>
    <rPh sb="0" eb="3">
      <t>フテイキュウ</t>
    </rPh>
    <phoneticPr fontId="1"/>
  </si>
  <si>
    <t>店舗名かな</t>
  </si>
  <si>
    <t>飲食料金から10%OFF</t>
    <rPh sb="0" eb="4">
      <t>インショクリョウキン</t>
    </rPh>
    <phoneticPr fontId="1"/>
  </si>
  <si>
    <t>宿泊コテージ、モンベルストア、レストラン、温浴施設などが一体となった複合施設です。アウトドアイベントを通年で開催しており、いつでも本格的なアウトドア体験が楽しめます。</t>
  </si>
  <si>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1"/>
  </si>
  <si>
    <t>781-3601</t>
  </si>
  <si>
    <t>https://www.youtube.com/user/montbellec/featured</t>
  </si>
  <si>
    <t>門鈴村</t>
    <rPh sb="0" eb="1">
      <t>モン</t>
    </rPh>
    <rPh sb="1" eb="2">
      <t>スズ</t>
    </rPh>
    <rPh sb="2" eb="3">
      <t>ムラ</t>
    </rPh>
    <phoneticPr fontId="1"/>
  </si>
  <si>
    <t>もんべるむら</t>
  </si>
  <si>
    <t>■会員特典ガイド、カタログなど資料の送付先　　　　　　　　　　※太枠内の希望するものにチェックを入れてください。</t>
    <rPh sb="1" eb="3">
      <t>カイイン</t>
    </rPh>
    <rPh sb="3" eb="5">
      <t>トクテン</t>
    </rPh>
    <rPh sb="15" eb="17">
      <t>シリョウ</t>
    </rPh>
    <rPh sb="18" eb="20">
      <t>ソウフ</t>
    </rPh>
    <rPh sb="20" eb="21">
      <t>サキ</t>
    </rPh>
    <rPh sb="32" eb="35">
      <t>フトワクナイ</t>
    </rPh>
    <rPh sb="36" eb="38">
      <t>キボウ</t>
    </rPh>
    <rPh sb="48" eb="49">
      <t>イ</t>
    </rPh>
    <phoneticPr fontId="1"/>
  </si>
  <si>
    <t>フレンドショップ情報</t>
    <rPh sb="8" eb="10">
      <t>ジョウホウ</t>
    </rPh>
    <phoneticPr fontId="1"/>
  </si>
  <si>
    <t>※太枠内に記入してください</t>
    <rPh sb="1" eb="2">
      <t>フト</t>
    </rPh>
    <rPh sb="2" eb="4">
      <t>ワクナイ</t>
    </rPh>
    <rPh sb="5" eb="7">
      <t>キニュウ</t>
    </rPh>
    <phoneticPr fontId="1"/>
  </si>
  <si>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1"/>
  </si>
  <si>
    <t>■特典ガイド・WEB記載情報</t>
    <rPh sb="1" eb="3">
      <t>トクテン</t>
    </rPh>
    <rPh sb="10" eb="14">
      <t>キサイジョウホウ</t>
    </rPh>
    <phoneticPr fontId="1"/>
  </si>
  <si>
    <t>3.スノーシュー</t>
  </si>
  <si>
    <t>https://twitter.com/montbelljp</t>
  </si>
  <si>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</si>
  <si>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門鈴村PR動画</t>
  </si>
  <si>
    <t>■ご担当者さま登録情報</t>
    <rPh sb="2" eb="5">
      <t>タントウシャ</t>
    </rPh>
    <rPh sb="7" eb="11">
      <t>トウロクジョウホウ</t>
    </rPh>
    <phoneticPr fontId="1"/>
  </si>
  <si>
    <t>門鈴村　公式youtube</t>
  </si>
  <si>
    <t>門鈴村　公式Facebook</t>
    <rPh sb="0" eb="1">
      <t>モン</t>
    </rPh>
    <rPh sb="1" eb="2">
      <t>スズ</t>
    </rPh>
    <rPh sb="2" eb="3">
      <t>ムラ</t>
    </rPh>
    <rPh sb="4" eb="6">
      <t>コウシキ</t>
    </rPh>
    <phoneticPr fontId="1"/>
  </si>
  <si>
    <t>store@montbell.com</t>
  </si>
  <si>
    <t>ペット同伴の可否</t>
    <rPh sb="3" eb="5">
      <t>ドウハン</t>
    </rPh>
    <rPh sb="6" eb="8">
      <t>カヒ</t>
    </rPh>
    <phoneticPr fontId="1"/>
  </si>
  <si>
    <t>■特典ガイド・WEB記載情報</t>
    <rPh sb="1" eb="3">
      <t>トクテン</t>
    </rPh>
    <rPh sb="5" eb="7">
      <t>キニュウ</t>
    </rPh>
    <phoneticPr fontId="1"/>
  </si>
  <si>
    <t>99.その他</t>
  </si>
  <si>
    <t>公開予定</t>
    <rPh sb="0" eb="2">
      <t>コウカイ</t>
    </rPh>
    <rPh sb="2" eb="4">
      <t>ヨテイ</t>
    </rPh>
    <phoneticPr fontId="1"/>
  </si>
  <si>
    <t>施設メールアドレス</t>
    <rPh sb="0" eb="2">
      <t>シセツ</t>
    </rPh>
    <phoneticPr fontId="1"/>
  </si>
  <si>
    <t>PR動画（YouTube）URL 
※メインとなる１本</t>
    <rPh sb="2" eb="4">
      <t>ドウガ</t>
    </rPh>
    <rPh sb="26" eb="27">
      <t>ホン</t>
    </rPh>
    <phoneticPr fontId="1"/>
  </si>
  <si>
    <t>Facebook</t>
  </si>
  <si>
    <t>Twitter</t>
  </si>
  <si>
    <t>Instagram</t>
  </si>
  <si>
    <t>飲食店</t>
    <rPh sb="0" eb="2">
      <t>インショク</t>
    </rPh>
    <rPh sb="2" eb="3">
      <t>テン</t>
    </rPh>
    <phoneticPr fontId="1"/>
  </si>
  <si>
    <t>https://www.instagram.com/・・・・・・</t>
  </si>
  <si>
    <t xml:space="preserve">
その他：</t>
    <rPh sb="7" eb="8">
      <t>タ</t>
    </rPh>
    <phoneticPr fontId="1"/>
  </si>
  <si>
    <t>門鈴村　公式instagram</t>
  </si>
  <si>
    <r>
      <t xml:space="preserve">
</t>
    </r>
    <r>
      <rPr>
        <sz val="11"/>
        <color theme="1"/>
        <rFont val="游ゴシック"/>
        <family val="3"/>
        <charset val="128"/>
      </rPr>
      <t>その他：</t>
    </r>
    <rPh sb="7" eb="8">
      <t>タ</t>
    </rPh>
    <phoneticPr fontId="1"/>
  </si>
  <si>
    <t>施設分類
※該当するものに☑
（複数選択可）</t>
    <rPh sb="0" eb="2">
      <t>シセツ</t>
    </rPh>
    <rPh sb="2" eb="4">
      <t>ブンルイ</t>
    </rPh>
    <rPh sb="6" eb="8">
      <t>ガイトウ</t>
    </rPh>
    <phoneticPr fontId="1"/>
  </si>
  <si>
    <t>（選択した分類の中から優先度合いの高い2つを記入してください）</t>
  </si>
  <si>
    <t>（選択したアクティビティの中から優先度合いの高い2つを記入してください）</t>
  </si>
  <si>
    <t>フレンドショップ新規登録用紙</t>
    <rPh sb="8" eb="10">
      <t>シンキ</t>
    </rPh>
    <rPh sb="10" eb="12">
      <t>トウロク</t>
    </rPh>
    <rPh sb="12" eb="14">
      <t>ヨウシ</t>
    </rPh>
    <phoneticPr fontId="1"/>
  </si>
  <si>
    <r>
      <t>【優先アクティビティ①】</t>
    </r>
    <r>
      <rPr>
        <sz val="11"/>
        <color theme="1"/>
        <rFont val="ＭＳ Ｐゴシック"/>
        <family val="3"/>
        <charset val="128"/>
      </rPr>
      <t>トレッキング</t>
    </r>
  </si>
  <si>
    <r>
      <t>【優先アクティビティ②】</t>
    </r>
    <r>
      <rPr>
        <sz val="11"/>
        <color theme="1"/>
        <rFont val="ＭＳ Ｐゴシック"/>
        <family val="3"/>
        <charset val="128"/>
      </rPr>
      <t>サイクリング</t>
    </r>
  </si>
  <si>
    <r>
      <t>【優先分類①】</t>
    </r>
    <r>
      <rPr>
        <sz val="11"/>
        <color theme="1"/>
        <rFont val="ＭＳ Ｐゴシック"/>
        <family val="3"/>
        <charset val="128"/>
      </rPr>
      <t>宿泊施設</t>
    </r>
    <rPh sb="3" eb="5">
      <t>ブンルイ</t>
    </rPh>
    <rPh sb="7" eb="9">
      <t>シュクハク</t>
    </rPh>
    <rPh sb="9" eb="11">
      <t>シセツ</t>
    </rPh>
    <phoneticPr fontId="1"/>
  </si>
  <si>
    <t>業種①</t>
    <rPh sb="0" eb="2">
      <t>ギョウシュ</t>
    </rPh>
    <phoneticPr fontId="1"/>
  </si>
  <si>
    <r>
      <t>【優先分類②】</t>
    </r>
    <r>
      <rPr>
        <sz val="11"/>
        <color theme="1"/>
        <rFont val="ＭＳ Ｐゴシック"/>
        <family val="3"/>
        <charset val="128"/>
      </rPr>
      <t>ショッピング</t>
    </r>
  </si>
  <si>
    <t>ショッピング</t>
  </si>
  <si>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1"/>
  </si>
  <si>
    <t>温泉・温浴施設</t>
    <rPh sb="0" eb="2">
      <t>オンセン</t>
    </rPh>
    <rPh sb="3" eb="5">
      <t>オンヨク</t>
    </rPh>
    <rPh sb="5" eb="7">
      <t>シセツ</t>
    </rPh>
    <phoneticPr fontId="1"/>
  </si>
  <si>
    <t>宿泊施設</t>
    <rPh sb="0" eb="2">
      <t>シュクハク</t>
    </rPh>
    <rPh sb="2" eb="4">
      <t>シセツ</t>
    </rPh>
    <phoneticPr fontId="1"/>
  </si>
  <si>
    <t>山小屋</t>
    <rPh sb="0" eb="3">
      <t>ヤマゴヤ</t>
    </rPh>
    <phoneticPr fontId="1"/>
  </si>
  <si>
    <t>体験・ガイドツアー</t>
    <rPh sb="0" eb="2">
      <t>タイケン</t>
    </rPh>
    <phoneticPr fontId="1"/>
  </si>
  <si>
    <t>キャンプ場</t>
    <rPh sb="4" eb="5">
      <t>ジョウ</t>
    </rPh>
    <phoneticPr fontId="1"/>
  </si>
  <si>
    <t>■モンベルクラブスタッフ使用欄（ウェブ入力用）</t>
    <rPh sb="12" eb="14">
      <t>シヨウ</t>
    </rPh>
    <rPh sb="14" eb="15">
      <t>ラン</t>
    </rPh>
    <rPh sb="19" eb="21">
      <t>ニュウリョク</t>
    </rPh>
    <rPh sb="21" eb="22">
      <t>ヨウ</t>
    </rPh>
    <phoneticPr fontId="1"/>
  </si>
  <si>
    <t>（担当者）住所</t>
    <rPh sb="1" eb="4">
      <t>タントウシャ</t>
    </rPh>
    <rPh sb="5" eb="7">
      <t>ジュウショ</t>
    </rPh>
    <phoneticPr fontId="1"/>
  </si>
  <si>
    <t>店舗情報管理＜新規登録＞【入力】</t>
  </si>
  <si>
    <t>店舗名</t>
  </si>
  <si>
    <t>所在地　</t>
  </si>
  <si>
    <t>〒</t>
  </si>
  <si>
    <t>都道府県</t>
  </si>
  <si>
    <t xml:space="preserve">TEL </t>
  </si>
  <si>
    <t>リンク先URL</t>
  </si>
  <si>
    <t>営業時間</t>
    <rPh sb="0" eb="2">
      <t>エイギョウ</t>
    </rPh>
    <rPh sb="2" eb="4">
      <t>ジカン</t>
    </rPh>
    <phoneticPr fontId="1"/>
  </si>
  <si>
    <t>8.クライミング</t>
  </si>
  <si>
    <t>店舗案内文</t>
  </si>
  <si>
    <t>※あれば記入</t>
    <rPh sb="4" eb="6">
      <t>キニュウ</t>
    </rPh>
    <phoneticPr fontId="1"/>
  </si>
  <si>
    <t>店舗種類①</t>
  </si>
  <si>
    <t>店舗種類②</t>
  </si>
  <si>
    <t>X (旧Twitter)</t>
    <rPh sb="3" eb="4">
      <t>キュウ</t>
    </rPh>
    <phoneticPr fontId="1"/>
  </si>
  <si>
    <t>店舗案内【詳細】</t>
  </si>
  <si>
    <t>店舗案内情報</t>
  </si>
  <si>
    <t>右上</t>
  </si>
  <si>
    <t>右下</t>
  </si>
  <si>
    <t>店休日の追記</t>
    <rPh sb="4" eb="6">
      <t>ツイキ</t>
    </rPh>
    <phoneticPr fontId="1"/>
  </si>
  <si>
    <t>地図表示タイプ</t>
  </si>
  <si>
    <t>特典の対象</t>
  </si>
  <si>
    <t>連絡欄</t>
  </si>
  <si>
    <t>※作成日、担当者名</t>
  </si>
  <si>
    <t>PR動画（YouTube）名称</t>
  </si>
  <si>
    <t>選択したアクティビティの中から優先度合いの高い2つを記入してください</t>
  </si>
  <si>
    <t>選択した分類の中から優先度合いの高い2つを記入してください</t>
  </si>
  <si>
    <t>PR動画　名称</t>
    <rPh sb="5" eb="7">
      <t>メイショウ</t>
    </rPh>
    <phoneticPr fontId="1"/>
  </si>
  <si>
    <t>PR動画　紹介文（150字程度）</t>
    <rPh sb="5" eb="8">
      <t>ショウカイブン</t>
    </rPh>
    <rPh sb="12" eb="13">
      <t>ジ</t>
    </rPh>
    <rPh sb="13" eb="15">
      <t>テイド</t>
    </rPh>
    <phoneticPr fontId="1"/>
  </si>
  <si>
    <t>【上段】　SNS　アカウント名</t>
    <rPh sb="1" eb="3">
      <t>ジョウダン</t>
    </rPh>
    <rPh sb="14" eb="15">
      <t>メイ</t>
    </rPh>
    <phoneticPr fontId="1"/>
  </si>
  <si>
    <t>【下段】　SNS　URL</t>
    <rPh sb="1" eb="2">
      <t>シタ</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</si>
  <si>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</si>
  <si>
    <t>〇PR動画（1本）</t>
    <rPh sb="3" eb="5">
      <t>ドウガ</t>
    </rPh>
    <rPh sb="7" eb="8">
      <t>ホン</t>
    </rPh>
    <phoneticPr fontId="1"/>
  </si>
  <si>
    <t>PR動画　紹介文（150字程度）</t>
  </si>
  <si>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1"/>
  </si>
  <si>
    <t>門鈴村でのおすすめの過ごし方をご紹介！
お買い物だけでなく、広い敷地内で楽しめるアクティビティもたくさんご用意しています。</t>
  </si>
  <si>
    <t>門鈴村PR動画</t>
    <rPh sb="0" eb="1">
      <t>モン</t>
    </rPh>
    <rPh sb="1" eb="2">
      <t>スズ</t>
    </rPh>
    <rPh sb="2" eb="3">
      <t>ムラ</t>
    </rPh>
    <rPh sb="5" eb="7">
      <t>ドウガ</t>
    </rPh>
    <phoneticPr fontId="1"/>
  </si>
  <si>
    <t>　　モンベルクラブ事務局</t>
    <rPh sb="9" eb="12">
      <t>ジムキョク</t>
    </rPh>
    <phoneticPr fontId="1"/>
  </si>
  <si>
    <t>　　他部署</t>
    <rPh sb="2" eb="5">
      <t>タブショ</t>
    </rPh>
    <phoneticPr fontId="1"/>
  </si>
  <si>
    <t>門鈴村with bear</t>
  </si>
  <si>
    <t>　　M.O.C.（モンベル・アウトドア・チャレンジ）</t>
  </si>
  <si>
    <t>PR動画</t>
    <rPh sb="2" eb="4">
      <t>ドウガ</t>
    </rPh>
    <phoneticPr fontId="1"/>
  </si>
  <si>
    <t>紹介文＆URL埋め込み</t>
    <rPh sb="0" eb="3">
      <t>ショウカイブン</t>
    </rPh>
    <rPh sb="7" eb="8">
      <t>ウ</t>
    </rPh>
    <rPh sb="9" eb="10">
      <t>コ</t>
    </rPh>
    <phoneticPr fontId="1"/>
  </si>
  <si>
    <t>名称
（タイトル）</t>
    <rPh sb="0" eb="2">
      <t>メイショウ</t>
    </rPh>
    <phoneticPr fontId="1"/>
  </si>
  <si>
    <t>スキー場</t>
    <rPh sb="3" eb="4">
      <t>ジョウ</t>
    </rPh>
    <phoneticPr fontId="1"/>
  </si>
  <si>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</si>
  <si>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クライミングジム</t>
  </si>
  <si>
    <t>ロープウェイ・ケーブルカー</t>
  </si>
  <si>
    <r>
      <rPr>
        <sz val="11"/>
        <color theme="1"/>
        <rFont val="ＭＳ Ｐゴシック"/>
        <family val="3"/>
        <charset val="128"/>
      </rPr>
      <t>【優先アクティビティ①】　</t>
    </r>
    <r>
      <rPr>
        <b/>
        <sz val="11"/>
        <color theme="1"/>
        <rFont val="ＭＳ Ｐゴシック"/>
        <family val="3"/>
        <charset val="128"/>
      </rPr>
      <t>トレッキング</t>
    </r>
  </si>
  <si>
    <t>担当者名</t>
    <rPh sb="0" eb="4">
      <t>タントウシャメイ</t>
    </rPh>
    <phoneticPr fontId="1"/>
  </si>
  <si>
    <r>
      <rPr>
        <sz val="11"/>
        <color theme="1"/>
        <rFont val="ＭＳ Ｐゴシック"/>
        <family val="3"/>
        <charset val="128"/>
      </rPr>
      <t>【優先アクティビティ②】　</t>
    </r>
    <r>
      <rPr>
        <b/>
        <sz val="11"/>
        <color theme="1"/>
        <rFont val="ＭＳ Ｐゴシック"/>
        <family val="3"/>
        <charset val="128"/>
      </rPr>
      <t>サイクリング</t>
    </r>
  </si>
  <si>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1"/>
  </si>
  <si>
    <r>
      <rPr>
        <sz val="11"/>
        <color theme="1"/>
        <rFont val="ＭＳ Ｐゴシック"/>
        <family val="3"/>
        <charset val="128"/>
      </rPr>
      <t>【優先分類②】　</t>
    </r>
    <r>
      <rPr>
        <b/>
        <sz val="11"/>
        <color theme="1"/>
        <rFont val="ＭＳ Ｐゴシック"/>
        <family val="3"/>
        <charset val="128"/>
      </rPr>
      <t>ショッピング</t>
    </r>
  </si>
  <si>
    <t>業務用メールアドレス</t>
    <rPh sb="0" eb="3">
      <t>ギョウムヨウ</t>
    </rPh>
    <phoneticPr fontId="1"/>
  </si>
  <si>
    <t>関連情報【入力】</t>
    <rPh sb="0" eb="4">
      <t>カンレンジョウホウ</t>
    </rPh>
    <phoneticPr fontId="1"/>
  </si>
  <si>
    <t>【上段】　SNS　アカウント名</t>
  </si>
  <si>
    <t>字名・番地</t>
    <rPh sb="0" eb="1">
      <t>アザ</t>
    </rPh>
    <rPh sb="1" eb="2">
      <t>メイ</t>
    </rPh>
    <rPh sb="3" eb="5">
      <t>バンチ</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</si>
  <si>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1"/>
  </si>
  <si>
    <t>字名・番地</t>
    <rPh sb="0" eb="1">
      <t>ジ</t>
    </rPh>
    <rPh sb="1" eb="2">
      <t>メイ</t>
    </rPh>
    <rPh sb="3" eb="5">
      <t>バンチ</t>
    </rPh>
    <phoneticPr fontId="1"/>
  </si>
  <si>
    <t>電話番号1</t>
    <rPh sb="0" eb="4">
      <t>デンワバンゴウ</t>
    </rPh>
    <phoneticPr fontId="1"/>
  </si>
  <si>
    <t>大阪市</t>
    <rPh sb="0" eb="3">
      <t>オオサカシ</t>
    </rPh>
    <phoneticPr fontId="1"/>
  </si>
  <si>
    <t>字名・番地</t>
  </si>
  <si>
    <t xml:space="preserve">　　広報部   </t>
    <rPh sb="2" eb="5">
      <t>コウホウブ</t>
    </rPh>
    <phoneticPr fontId="1"/>
  </si>
  <si>
    <t>市町村（東京23区）</t>
    <rPh sb="4" eb="6">
      <t>トウキョウ</t>
    </rPh>
    <rPh sb="8" eb="9">
      <t>ク</t>
    </rPh>
    <phoneticPr fontId="1"/>
  </si>
  <si>
    <t>西区新町1-33-20</t>
    <rPh sb="2" eb="4">
      <t>シンマチ</t>
    </rPh>
    <phoneticPr fontId="1"/>
  </si>
  <si>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1"/>
  </si>
  <si>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1"/>
  </si>
  <si>
    <t>facebook</t>
  </si>
  <si>
    <t>門鈴村</t>
  </si>
  <si>
    <t>門鈴村~熊のいる宿～</t>
    <rPh sb="4" eb="5">
      <t>クマ</t>
    </rPh>
    <rPh sb="8" eb="9">
      <t>ヤド</t>
    </rPh>
    <phoneticPr fontId="1"/>
  </si>
  <si>
    <t>YouTubeチャンネル</t>
  </si>
  <si>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1"/>
  </si>
  <si>
    <t>登録開始希望日</t>
    <rPh sb="0" eb="2">
      <t>トウロク</t>
    </rPh>
    <rPh sb="2" eb="4">
      <t>カイシ</t>
    </rPh>
    <rPh sb="4" eb="7">
      <t>キボウヒ</t>
    </rPh>
    <phoneticPr fontId="1"/>
  </si>
  <si>
    <t>登録開始希望日</t>
    <rPh sb="0" eb="2">
      <t>トウロク</t>
    </rPh>
    <rPh sb="2" eb="4">
      <t>カイシ</t>
    </rPh>
    <rPh sb="4" eb="7">
      <t>キボウビ</t>
    </rPh>
    <phoneticPr fontId="1"/>
  </si>
  <si>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</si>
  <si>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 xml:space="preserve">ペット同伴可能です。
温浴施設のみ、同伴不可。
</t>
    <rPh sb="3" eb="7">
      <t>ドウハンカノウ</t>
    </rPh>
    <rPh sb="11" eb="13">
      <t>オンヨク</t>
    </rPh>
    <rPh sb="13" eb="15">
      <t>シセツ</t>
    </rPh>
    <rPh sb="18" eb="20">
      <t>ドウハン</t>
    </rPh>
    <rPh sb="20" eb="22">
      <t>フカ</t>
    </rPh>
    <phoneticPr fontId="1"/>
  </si>
  <si>
    <t>配送住所指定</t>
    <rPh sb="0" eb="2">
      <t>ハイソウ</t>
    </rPh>
    <rPh sb="2" eb="4">
      <t>ジュウショ</t>
    </rPh>
    <rPh sb="4" eb="6">
      <t>シテイ</t>
    </rPh>
    <phoneticPr fontId="1"/>
  </si>
  <si>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1"/>
  </si>
  <si>
    <t>(法人)郵便番号</t>
    <rPh sb="1" eb="3">
      <t>ホウジン</t>
    </rPh>
    <rPh sb="4" eb="8">
      <t>ユウビンバンゴウ</t>
    </rPh>
    <phoneticPr fontId="1"/>
  </si>
  <si>
    <t>(法人)住所</t>
    <rPh sb="4" eb="6">
      <t>ジュウショ</t>
    </rPh>
    <phoneticPr fontId="1"/>
  </si>
  <si>
    <t>(法人)電話番号</t>
    <rPh sb="4" eb="8">
      <t>デンワバンゴウ</t>
    </rPh>
    <phoneticPr fontId="1"/>
  </si>
  <si>
    <t>【アクティビティ】</t>
  </si>
  <si>
    <r>
      <t xml:space="preserve">○公式SNSアカウント
</t>
    </r>
    <r>
      <rPr>
        <sz val="9"/>
        <color rgb="FFFF0000"/>
        <rFont val="ＭＳ Ｐゴシック"/>
        <family val="3"/>
        <charset val="128"/>
      </rPr>
      <t>※ドロップダウンでSNSの種類を選択。右の上段にアカウント名、下段にURLを記入。</t>
    </r>
  </si>
  <si>
    <t>＜公式SNS＞</t>
    <rPh sb="1" eb="3">
      <t>コウシキ</t>
    </rPh>
    <phoneticPr fontId="1"/>
  </si>
  <si>
    <t>住所</t>
    <rPh sb="0" eb="2">
      <t>ジュウショ</t>
    </rPh>
    <phoneticPr fontId="1"/>
  </si>
  <si>
    <t>monbell1975</t>
  </si>
  <si>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1"/>
  </si>
  <si>
    <t>法人住所</t>
    <rPh sb="0" eb="4">
      <t>ホウジンジュウショ</t>
    </rPh>
    <phoneticPr fontId="1"/>
  </si>
  <si>
    <t>【下段】　SNS　URL　（LINEのみIDを記入）</t>
    <rPh sb="1" eb="2">
      <t>シタ</t>
    </rPh>
    <rPh sb="23" eb="25">
      <t>キニュウ</t>
    </rPh>
    <phoneticPr fontId="1"/>
  </si>
  <si>
    <t>WEB管理番号</t>
    <rPh sb="3" eb="7">
      <t>カンリバンゴウ</t>
    </rPh>
    <phoneticPr fontId="1"/>
  </si>
  <si>
    <t>【下段】　SNS　URL　（LINEのみIDを記入）</t>
  </si>
  <si>
    <t>[IFRAME]width=100% height=360 src=</t>
  </si>
  <si>
    <t>?rel=0 allowfullscreen[/IFRAME]</t>
  </si>
  <si>
    <t>会員特典</t>
    <rPh sb="0" eb="4">
      <t>カイイントクテン</t>
    </rPh>
    <phoneticPr fontId="1"/>
  </si>
  <si>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1"/>
  </si>
  <si>
    <t>適用人数</t>
    <rPh sb="0" eb="2">
      <t>テキヨウ</t>
    </rPh>
    <rPh sb="2" eb="4">
      <t>ニンズウ</t>
    </rPh>
    <phoneticPr fontId="1"/>
  </si>
  <si>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1"/>
  </si>
  <si>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</si>
  <si>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1"/>
  </si>
  <si>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</si>
  <si>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　　その他　（　　　　　　　　　　　　）</t>
    <rPh sb="4" eb="5">
      <t>タ</t>
    </rPh>
    <phoneticPr fontId="1"/>
  </si>
  <si>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40"/>
  </si>
  <si>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
  </si>
  <si>
    <t>■モンベルクラブスタッフ使用欄（ソフラ入力用）</t>
    <rPh sb="12" eb="14">
      <t>シヨウ</t>
    </rPh>
    <rPh sb="14" eb="15">
      <t>ラン</t>
    </rPh>
    <rPh sb="19" eb="21">
      <t>ニュウリョク</t>
    </rPh>
    <rPh sb="21" eb="22">
      <t>ヨウ</t>
    </rPh>
    <phoneticPr fontId="1"/>
  </si>
  <si>
    <t>【施設住所】</t>
    <rPh sb="1" eb="5">
      <t>シセツジュウショ</t>
    </rPh>
    <phoneticPr fontId="1"/>
  </si>
  <si>
    <t>ショップ名</t>
    <rPh sb="4" eb="5">
      <t>メイ</t>
    </rPh>
    <phoneticPr fontId="1"/>
  </si>
  <si>
    <t>フレンドエリア名</t>
    <rPh sb="7" eb="8">
      <t>メイ</t>
    </rPh>
    <phoneticPr fontId="1"/>
  </si>
  <si>
    <t>ショップ名かな</t>
    <rPh sb="4" eb="5">
      <t>メイ</t>
    </rPh>
    <phoneticPr fontId="1"/>
  </si>
  <si>
    <t>ショップ代表補人名</t>
    <rPh sb="4" eb="9">
      <t>ダイヒョウホジンメイ</t>
    </rPh>
    <phoneticPr fontId="1"/>
  </si>
  <si>
    <t>※エラーになる場合は調べてください。</t>
    <rPh sb="7" eb="9">
      <t>バアイ</t>
    </rPh>
    <rPh sb="10" eb="11">
      <t>シラ</t>
    </rPh>
    <phoneticPr fontId="1"/>
  </si>
  <si>
    <t>郵便番号</t>
    <rPh sb="0" eb="4">
      <t>ユウビンバンゴウ</t>
    </rPh>
    <phoneticPr fontId="1"/>
  </si>
  <si>
    <t>町名番地</t>
    <rPh sb="0" eb="4">
      <t>チョウメイバンチ</t>
    </rPh>
    <phoneticPr fontId="1"/>
  </si>
  <si>
    <t>建物名</t>
    <rPh sb="0" eb="3">
      <t>タテモノメイ</t>
    </rPh>
    <phoneticPr fontId="1"/>
  </si>
  <si>
    <t>【法人住所】</t>
    <rPh sb="1" eb="3">
      <t>ホウジン</t>
    </rPh>
    <rPh sb="3" eb="5">
      <t>ジュウショ</t>
    </rPh>
    <phoneticPr fontId="1"/>
  </si>
  <si>
    <t>【担当者登録】</t>
    <rPh sb="1" eb="4">
      <t>タントウシャ</t>
    </rPh>
    <rPh sb="4" eb="6">
      <t>トウロク</t>
    </rPh>
    <phoneticPr fontId="1"/>
  </si>
  <si>
    <t>部署名</t>
    <rPh sb="0" eb="3">
      <t>ブショメイ</t>
    </rPh>
    <phoneticPr fontId="1"/>
  </si>
  <si>
    <t>ふりがな</t>
  </si>
  <si>
    <t>メールアドレス</t>
  </si>
  <si>
    <t>※会員さまのみ</t>
    <rPh sb="1" eb="3">
      <t>カイイン</t>
    </rPh>
    <phoneticPr fontId="1"/>
  </si>
  <si>
    <t>博物館・美術館</t>
  </si>
  <si>
    <t>※＿名様までOK（チェック参照）</t>
    <rPh sb="2" eb="3">
      <t>メイ</t>
    </rPh>
    <rPh sb="3" eb="4">
      <t>サマ</t>
    </rPh>
    <rPh sb="13" eb="15">
      <t>サンショウ</t>
    </rPh>
    <phoneticPr fontId="1"/>
  </si>
  <si>
    <t>※1グループまでOK</t>
  </si>
  <si>
    <t>■資格情報（任意）</t>
    <rPh sb="1" eb="3">
      <t>シカク</t>
    </rPh>
    <rPh sb="3" eb="5">
      <t>ジョウホウ</t>
    </rPh>
    <rPh sb="6" eb="8">
      <t>ニンイ</t>
    </rPh>
    <phoneticPr fontId="1"/>
  </si>
  <si>
    <t>大阪市西区</t>
    <rPh sb="0" eb="3">
      <t>オオサカシ</t>
    </rPh>
    <rPh sb="3" eb="5">
      <t>ニシク</t>
    </rPh>
    <phoneticPr fontId="1"/>
  </si>
  <si>
    <t>D列コピーして値で貼り付けすると、ソフラにコピペできます。</t>
    <rPh sb="1" eb="2">
      <t>レツ</t>
    </rPh>
    <rPh sb="7" eb="8">
      <t>アタイ</t>
    </rPh>
    <rPh sb="9" eb="10">
      <t>ハ</t>
    </rPh>
    <rPh sb="11" eb="12">
      <t>ツ</t>
    </rPh>
    <phoneticPr fontId="1"/>
  </si>
  <si>
    <t>3.食べる・買う</t>
    <rPh sb="2" eb="3">
      <t>タ</t>
    </rPh>
    <rPh sb="6" eb="7">
      <t>カ</t>
    </rPh>
    <phoneticPr fontId="1"/>
  </si>
  <si>
    <t>5.癒し</t>
    <rPh sb="2" eb="3">
      <t>イヤ</t>
    </rPh>
    <phoneticPr fontId="1"/>
  </si>
  <si>
    <t>4.泊まる</t>
    <rPh sb="2" eb="3">
      <t>ト</t>
    </rPh>
    <phoneticPr fontId="1"/>
  </si>
  <si>
    <t>１.遊ぶ・体験する</t>
    <rPh sb="2" eb="3">
      <t>アソ</t>
    </rPh>
    <rPh sb="5" eb="7">
      <t>タイケン</t>
    </rPh>
    <phoneticPr fontId="1"/>
  </si>
  <si>
    <t>1.トレッキング</t>
  </si>
  <si>
    <t>2.スキー</t>
  </si>
  <si>
    <t>4.キャンプ</t>
  </si>
  <si>
    <t>5.パラグライダー</t>
  </si>
  <si>
    <t>6.カヌー・カヤック</t>
  </si>
  <si>
    <t>10.エアボード</t>
  </si>
  <si>
    <t>11.マウンテンバイク</t>
  </si>
  <si>
    <t>12.ラフティング</t>
  </si>
  <si>
    <t>13.キャニオニング</t>
  </si>
  <si>
    <t>14.シャワークライミング</t>
  </si>
  <si>
    <t>16.温泉</t>
  </si>
  <si>
    <t>98.該当なし</t>
  </si>
  <si>
    <t>交通系サービス</t>
  </si>
  <si>
    <t>ﾄﾗﾍﾞﾙ・情報ｻｰﾋﾞｽ・その他</t>
  </si>
  <si>
    <t>2.知る・見る</t>
    <rPh sb="2" eb="3">
      <t>シ</t>
    </rPh>
    <rPh sb="5" eb="6">
      <t>ミ</t>
    </rPh>
    <phoneticPr fontId="1"/>
  </si>
  <si>
    <t>新町1-33-20</t>
    <rPh sb="0" eb="2">
      <t>シンマチ</t>
    </rPh>
    <phoneticPr fontId="1"/>
  </si>
  <si>
    <t>業種②</t>
    <rPh sb="0" eb="2">
      <t>ギョウシュ</t>
    </rPh>
    <phoneticPr fontId="1"/>
  </si>
  <si>
    <t>&lt;業種番号&gt;</t>
    <rPh sb="1" eb="3">
      <t>ギョウシュ</t>
    </rPh>
    <rPh sb="3" eb="5">
      <t>バンゴウ</t>
    </rPh>
    <phoneticPr fontId="1"/>
  </si>
  <si>
    <t>■営業案内</t>
  </si>
  <si>
    <t>【その他情報】</t>
    <rPh sb="3" eb="4">
      <t>タ</t>
    </rPh>
    <rPh sb="4" eb="6">
      <t>ジョウホウ</t>
    </rPh>
    <phoneticPr fontId="1"/>
  </si>
  <si>
    <t>施設住所（郵便番号）　　〒　</t>
    <rPh sb="0" eb="2">
      <t>シセツ</t>
    </rPh>
    <rPh sb="2" eb="4">
      <t>ジュウショ</t>
    </rPh>
    <rPh sb="5" eb="9">
      <t>ユウビンバンゴウ</t>
    </rPh>
    <phoneticPr fontId="1"/>
  </si>
  <si>
    <t>■法人情報</t>
    <rPh sb="1" eb="3">
      <t>ホウジン</t>
    </rPh>
    <rPh sb="3" eb="5">
      <t>ジョウホウ</t>
    </rPh>
    <phoneticPr fontId="1"/>
  </si>
  <si>
    <t>（担当者）電話番号</t>
    <rPh sb="1" eb="4">
      <t>タントウシャ</t>
    </rPh>
    <rPh sb="5" eb="7">
      <t>デンワ</t>
    </rPh>
    <rPh sb="7" eb="9">
      <t>バンゴウ</t>
    </rPh>
    <phoneticPr fontId="1"/>
  </si>
  <si>
    <t>希望する送付先</t>
    <rPh sb="0" eb="2">
      <t>キボウ</t>
    </rPh>
    <rPh sb="4" eb="6">
      <t>ソウフ</t>
    </rPh>
    <rPh sb="6" eb="7">
      <t>サキ</t>
    </rPh>
    <phoneticPr fontId="1"/>
  </si>
  <si>
    <t>年に4回、弊社発行の情報誌をお送りしています。希望する送付先をお知らせください。チェックがない場合は、施設住所へお送りいたします。
送り先の変更をご希望の場合は、株式会社モンベル広報部（06-7655-4660／friendshop@montbell.com）までご連絡ください。</t>
    <rPh sb="0" eb="1">
      <t>ネン</t>
    </rPh>
    <rPh sb="3" eb="4">
      <t>カイ</t>
    </rPh>
    <rPh sb="5" eb="7">
      <t>ヘイシャ</t>
    </rPh>
    <rPh sb="7" eb="9">
      <t>ハッコウ</t>
    </rPh>
    <rPh sb="10" eb="13">
      <t>ジョウホウシ</t>
    </rPh>
    <rPh sb="15" eb="16">
      <t>オク</t>
    </rPh>
    <rPh sb="23" eb="25">
      <t>キボウ</t>
    </rPh>
    <rPh sb="27" eb="29">
      <t>ソウフ</t>
    </rPh>
    <rPh sb="29" eb="30">
      <t>サキ</t>
    </rPh>
    <rPh sb="32" eb="33">
      <t>シ</t>
    </rPh>
    <rPh sb="47" eb="49">
      <t>バアイ</t>
    </rPh>
    <rPh sb="51" eb="53">
      <t>シセツ</t>
    </rPh>
    <rPh sb="53" eb="55">
      <t>ジュウショ</t>
    </rPh>
    <rPh sb="57" eb="58">
      <t>オク</t>
    </rPh>
    <rPh sb="66" eb="67">
      <t>オク</t>
    </rPh>
    <rPh sb="68" eb="69">
      <t>サキ</t>
    </rPh>
    <rPh sb="70" eb="72">
      <t>ヘンコウ</t>
    </rPh>
    <rPh sb="74" eb="76">
      <t>キボウ</t>
    </rPh>
    <rPh sb="77" eb="79">
      <t>バアイ</t>
    </rPh>
    <rPh sb="81" eb="85">
      <t>カブシキガイシャ</t>
    </rPh>
    <rPh sb="89" eb="92">
      <t>コウホウブ</t>
    </rPh>
    <rPh sb="133" eb="135">
      <t>レンラク</t>
    </rPh>
    <phoneticPr fontId="1"/>
  </si>
  <si>
    <t>電話番号2</t>
    <rPh sb="0" eb="4">
      <t>デンワバンゴウ</t>
    </rPh>
    <phoneticPr fontId="1"/>
  </si>
  <si>
    <t>担当者住所</t>
    <rPh sb="0" eb="3">
      <t>タントウシャ</t>
    </rPh>
    <rPh sb="3" eb="5">
      <t>ジュウショ</t>
    </rPh>
    <phoneticPr fontId="1"/>
  </si>
  <si>
    <r>
      <t>　　会員さまのみ
　　</t>
    </r>
    <r>
      <rPr>
        <u/>
        <sz val="11"/>
        <color theme="1"/>
        <rFont val="ＭＳ Ｐゴシック"/>
        <family val="3"/>
        <charset val="128"/>
      </rPr>
      <t>　　</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</si>
  <si>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施設住所と同じ</t>
    <phoneticPr fontId="1"/>
  </si>
  <si>
    <t>法人住所と同じ</t>
    <phoneticPr fontId="1"/>
  </si>
  <si>
    <t>その他</t>
    <phoneticPr fontId="1"/>
  </si>
  <si>
    <t>施設住所</t>
    <phoneticPr fontId="1"/>
  </si>
  <si>
    <t>法人住所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</si>
</sst>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游ゴシック"/>
      <family val="3"/>
      <scheme val="minor"/>
    </font>
    <font>
      <sz val="6"/>
      <name val="游ゴシック"/>
      <family val="3"/>
    </font>
    <font>
      <b/>
      <sz val="11"/>
      <color theme="1"/>
      <name val="游ゴシック"/>
      <family val="3"/>
      <scheme val="minor"/>
    </font>
    <font>
      <sz val="11"/>
      <color theme="0" tint="-0.34998626667073579"/>
      <name val="游ゴシック"/>
      <family val="3"/>
      <scheme val="minor"/>
    </font>
    <font>
      <b/>
      <sz val="14"/>
      <color theme="1"/>
      <name val="ＭＳ Ｐゴシック"/>
      <family val="3"/>
    </font>
    <font>
      <sz val="11"/>
      <color theme="1"/>
      <name val="ＭＳ Ｐゴシック"/>
      <family val="3"/>
    </font>
    <font>
      <b/>
      <sz val="12"/>
      <color theme="1"/>
      <name val="ＭＳ Ｐゴシック"/>
      <family val="3"/>
    </font>
    <font>
      <b/>
      <sz val="11"/>
      <color theme="1"/>
      <name val="ＭＳ Ｐゴシック"/>
      <family val="3"/>
    </font>
    <font>
      <b/>
      <sz val="11"/>
      <name val="ＭＳ Ｐゴシック"/>
      <family val="3"/>
    </font>
    <font>
      <b/>
      <sz val="10.5"/>
      <color theme="1"/>
      <name val="ＭＳ Ｐゴシック"/>
      <family val="3"/>
    </font>
    <font>
      <sz val="10"/>
      <color theme="1"/>
      <name val="ＭＳ 明朝"/>
      <family val="1"/>
    </font>
    <font>
      <u/>
      <sz val="11"/>
      <color theme="10"/>
      <name val="游ゴシック"/>
      <family val="3"/>
      <scheme val="minor"/>
    </font>
    <font>
      <sz val="10"/>
      <color theme="1"/>
      <name val="ＭＳ Ｐゴシック"/>
      <family val="3"/>
    </font>
    <font>
      <sz val="11"/>
      <name val="游ゴシック"/>
      <family val="3"/>
      <scheme val="minor"/>
    </font>
    <font>
      <sz val="14"/>
      <color theme="1"/>
      <name val="游ゴシック"/>
      <family val="2"/>
      <scheme val="minor"/>
    </font>
    <font>
      <sz val="11"/>
      <name val="ＭＳ Ｐゴシック"/>
      <family val="3"/>
    </font>
    <font>
      <sz val="10"/>
      <name val="ＭＳ 明朝"/>
      <family val="1"/>
    </font>
    <font>
      <sz val="12"/>
      <name val="ＭＳ 明朝"/>
      <family val="1"/>
    </font>
    <font>
      <u/>
      <sz val="11"/>
      <name val="游ゴシック"/>
      <family val="2"/>
      <scheme val="minor"/>
    </font>
    <font>
      <sz val="11"/>
      <color indexed="8"/>
      <name val="ＭＳ Ｐゴシック"/>
      <family val="3"/>
    </font>
    <font>
      <sz val="12"/>
      <color theme="1"/>
      <name val="ＭＳ Ｐゴシック"/>
      <family val="3"/>
    </font>
    <font>
      <sz val="14"/>
      <color theme="1"/>
      <name val="ＭＳ Ｐゴシック"/>
      <family val="3"/>
    </font>
    <font>
      <sz val="12"/>
      <color theme="1"/>
      <name val="游ゴシック"/>
      <family val="2"/>
      <scheme val="minor"/>
    </font>
    <font>
      <b/>
      <sz val="48"/>
      <color theme="1"/>
      <name val="ＭＳ Ｐゴシック"/>
      <family val="3"/>
    </font>
    <font>
      <sz val="10.5"/>
      <color theme="1"/>
      <name val="ＭＳ Ｐゴシック"/>
      <family val="3"/>
    </font>
    <font>
      <b/>
      <sz val="11"/>
      <color theme="0" tint="-0.34998626667073579"/>
      <name val="游ゴシック"/>
      <family val="3"/>
      <scheme val="minor"/>
    </font>
    <font>
      <b/>
      <sz val="11"/>
      <color rgb="FFFF0000"/>
      <name val="ＭＳ Ｐゴシック"/>
      <family val="3"/>
    </font>
    <font>
      <b/>
      <sz val="12.1"/>
      <color rgb="FF333333"/>
      <name val="ＭＳ Ｐゴシック"/>
      <family val="3"/>
    </font>
    <font>
      <sz val="11"/>
      <color rgb="FF0070C0"/>
      <name val="ＭＳ Ｐゴシック"/>
      <family val="3"/>
    </font>
    <font>
      <sz val="12"/>
      <color rgb="FFFF0000"/>
      <name val="ＭＳ Ｐゴシック"/>
      <family val="3"/>
    </font>
    <font>
      <sz val="14"/>
      <color rgb="FFFF0000"/>
      <name val="游ゴシック"/>
      <family val="2"/>
      <scheme val="minor"/>
    </font>
    <font>
      <sz val="16"/>
      <color theme="1"/>
      <name val="ＭＳ Ｐゴシック"/>
      <family val="3"/>
    </font>
    <font>
      <sz val="11"/>
      <color rgb="FFFF0000"/>
      <name val="ＭＳ Ｐゴシック"/>
      <family val="3"/>
    </font>
    <font>
      <sz val="12"/>
      <name val="ＭＳ Ｐゴシック"/>
      <family val="3"/>
    </font>
    <font>
      <sz val="11"/>
      <color theme="0"/>
      <name val="ＭＳ Ｐゴシック"/>
      <family val="3"/>
    </font>
    <font>
      <sz val="4"/>
      <color theme="0"/>
      <name val="游ゴシック"/>
      <family val="3"/>
      <scheme val="minor"/>
    </font>
    <font>
      <sz val="4"/>
      <color rgb="FFFF0000"/>
      <name val="游ゴシック"/>
      <family val="3"/>
      <scheme val="minor"/>
    </font>
    <font>
      <u/>
      <sz val="6"/>
      <color theme="10"/>
      <name val="游ゴシック"/>
      <family val="2"/>
      <scheme val="minor"/>
    </font>
    <font>
      <sz val="10"/>
      <name val="ＭＳ Ｐゴシック"/>
      <family val="3"/>
    </font>
    <font>
      <b/>
      <sz val="16"/>
      <color rgb="FFFF0000"/>
      <name val="ＭＳ Ｐゴシック"/>
      <family val="3"/>
    </font>
    <font>
      <b/>
      <sz val="10.5"/>
      <color theme="1"/>
      <name val="ＭＳ Ｐゴシック"/>
      <family val="3"/>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游ゴシック"/>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9"/>
      <color theme="1"/>
      <name val="ＭＳ Ｐゴシック"/>
      <family val="3"/>
      <charset val="128"/>
    </font>
    <font>
      <sz val="11"/>
      <color rgb="FFFF0000"/>
      <name val="ＭＳ Ｐゴシック"/>
      <family val="3"/>
      <charset val="128"/>
    </font>
    <font>
      <b/>
      <sz val="10"/>
      <color theme="1"/>
      <name val="ＭＳ Ｐゴシック"/>
      <family val="3"/>
      <charset val="128"/>
    </font>
    <font>
      <b/>
      <u/>
      <sz val="11"/>
      <color rgb="FFFF0000"/>
      <name val="ＭＳ Ｐゴシック"/>
      <family val="3"/>
      <charset val="128"/>
    </font>
    <font>
      <sz val="11"/>
      <name val="ＭＳ Ｐゴシック"/>
      <family val="3"/>
      <charset val="128"/>
    </font>
    <font>
      <sz val="9"/>
      <color rgb="FF000000"/>
      <name val="Meiryo UI"/>
      <family val="3"/>
      <charset val="128"/>
    </font>
    <font>
      <b/>
      <sz val="9"/>
      <color indexed="81"/>
      <name val="MS P ゴシック"/>
      <family val="3"/>
      <charset val="128"/>
    </font>
    <font>
      <sz val="9"/>
      <color indexed="81"/>
      <name val="MS P ゴシック"/>
      <family val="3"/>
      <charset val="128"/>
    </font>
    <font>
      <sz val="11"/>
      <color theme="0" tint="-0.249977111117893"/>
      <name val="游ゴシック"/>
      <family val="3"/>
      <scheme val="minor"/>
    </font>
    <font>
      <sz val="11"/>
      <color theme="0" tint="-0.249977111117893"/>
      <name val="游ゴシック"/>
      <family val="3"/>
      <charset val="128"/>
      <scheme val="minor"/>
    </font>
    <font>
      <b/>
      <sz val="12"/>
      <color theme="1"/>
      <name val="游ゴシック"/>
      <family val="3"/>
      <scheme val="minor"/>
    </font>
    <font>
      <b/>
      <sz val="12"/>
      <color theme="1"/>
      <name val="游ゴシック"/>
      <family val="3"/>
      <charset val="128"/>
      <scheme val="minor"/>
    </font>
    <font>
      <b/>
      <sz val="11"/>
      <color theme="1"/>
      <name val="游ゴシック"/>
      <family val="3"/>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s>
  <borders count="83">
    <border>
      <left/>
      <right/>
      <top/>
      <bottom/>
      <diagonal/>
    </border>
    <border>
      <left/>
      <right style="thick">
        <color auto="1"/>
      </right>
      <top/>
      <bottom/>
      <diagonal/>
    </border>
    <border>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right/>
      <top style="thick">
        <color auto="1"/>
      </top>
      <bottom/>
      <diagonal/>
    </border>
    <border>
      <left style="thin">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ck">
        <color auto="1"/>
      </right>
      <top style="thin">
        <color auto="1"/>
      </top>
      <bottom/>
      <diagonal/>
    </border>
    <border>
      <left/>
      <right style="thin">
        <color auto="1"/>
      </right>
      <top style="thick">
        <color auto="1"/>
      </top>
      <bottom/>
      <diagonal/>
    </border>
    <border>
      <left style="thick">
        <color auto="1"/>
      </left>
      <right style="thin">
        <color auto="1"/>
      </right>
      <top/>
      <bottom/>
      <diagonal/>
    </border>
    <border>
      <left/>
      <right/>
      <top/>
      <bottom style="thick">
        <color auto="1"/>
      </bottom>
      <diagonal/>
    </border>
    <border>
      <left/>
      <right style="thick">
        <color auto="1"/>
      </right>
      <top/>
      <bottom style="thin">
        <color auto="1"/>
      </bottom>
      <diagonal/>
    </border>
    <border>
      <left style="medium">
        <color auto="1"/>
      </left>
      <right style="thick">
        <color auto="1"/>
      </right>
      <top style="thin">
        <color auto="1"/>
      </top>
      <bottom style="thin">
        <color auto="1"/>
      </bottom>
      <diagonal/>
    </border>
    <border>
      <left style="thick">
        <color auto="1"/>
      </left>
      <right style="thick">
        <color auto="1"/>
      </right>
      <top/>
      <bottom/>
      <diagonal/>
    </border>
    <border>
      <left style="thin">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style="thick">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32">
    <xf numFmtId="0" fontId="0" fillId="0" borderId="0" xfId="0">
      <alignment vertical="center"/>
    </xf>
    <xf numFmtId="0" fontId="0" fillId="0" borderId="0" xfId="0" applyAlignment="1">
      <alignment horizontal="right" vertical="center"/>
    </xf>
    <xf numFmtId="0" fontId="0" fillId="0" borderId="0" xfId="0" applyAlignment="1">
      <alignment horizontal="left" vertical="top"/>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0" fillId="0" borderId="2" xfId="0" applyBorder="1" applyAlignment="1">
      <alignment horizontal="right" vertical="center"/>
    </xf>
    <xf numFmtId="0" fontId="5" fillId="0" borderId="0" xfId="0" applyFont="1" applyAlignment="1">
      <alignment horizontal="left" vertical="center" wrapText="1"/>
    </xf>
    <xf numFmtId="0" fontId="4" fillId="3" borderId="0" xfId="0" applyFont="1" applyFill="1">
      <alignment vertical="center"/>
    </xf>
    <xf numFmtId="0" fontId="6" fillId="4" borderId="0" xfId="0" applyFont="1" applyFill="1" applyAlignment="1">
      <alignment horizontal="center" vertical="center"/>
    </xf>
    <xf numFmtId="0" fontId="7" fillId="5" borderId="3" xfId="0" applyFont="1" applyFill="1" applyBorder="1">
      <alignment vertical="center"/>
    </xf>
    <xf numFmtId="0" fontId="7" fillId="5" borderId="3" xfId="0" applyFont="1" applyFill="1" applyBorder="1" applyAlignment="1">
      <alignment vertical="center" wrapText="1"/>
    </xf>
    <xf numFmtId="0" fontId="7"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0" borderId="4" xfId="0" applyFont="1" applyBorder="1">
      <alignment vertical="center"/>
    </xf>
    <xf numFmtId="0" fontId="6" fillId="4" borderId="5"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6" xfId="0" applyBorder="1">
      <alignment vertical="center"/>
    </xf>
    <xf numFmtId="0" fontId="6" fillId="4" borderId="0" xfId="0" applyFont="1" applyFill="1">
      <alignment vertical="center"/>
    </xf>
    <xf numFmtId="0" fontId="7" fillId="0" borderId="0" xfId="0" applyFont="1">
      <alignment vertical="center"/>
    </xf>
    <xf numFmtId="0" fontId="7" fillId="5" borderId="7" xfId="0" applyFont="1" applyFill="1" applyBorder="1">
      <alignment vertical="center"/>
    </xf>
    <xf numFmtId="0" fontId="7" fillId="5" borderId="6" xfId="0" applyFont="1" applyFill="1" applyBorder="1" applyAlignment="1">
      <alignment horizontal="left" vertical="center"/>
    </xf>
    <xf numFmtId="0" fontId="5" fillId="0" borderId="19" xfId="0" applyFont="1" applyBorder="1">
      <alignment vertical="center"/>
    </xf>
    <xf numFmtId="0" fontId="6" fillId="4" borderId="4" xfId="0" applyFont="1" applyFill="1" applyBorder="1">
      <alignment vertical="center"/>
    </xf>
    <xf numFmtId="0" fontId="5" fillId="3" borderId="0" xfId="0" applyFont="1" applyFill="1" applyAlignment="1">
      <alignment horizontal="left" vertical="top"/>
    </xf>
    <xf numFmtId="14" fontId="5" fillId="0" borderId="21" xfId="0" applyNumberFormat="1" applyFont="1" applyBorder="1" applyAlignment="1">
      <alignment horizontal="left" vertical="top"/>
    </xf>
    <xf numFmtId="14" fontId="5" fillId="0" borderId="22" xfId="0" applyNumberFormat="1" applyFont="1" applyBorder="1" applyAlignment="1">
      <alignment horizontal="left" vertical="top"/>
    </xf>
    <xf numFmtId="0" fontId="10" fillId="0" borderId="22" xfId="0" applyFont="1" applyBorder="1" applyAlignment="1">
      <alignment horizontal="left" vertical="center"/>
    </xf>
    <xf numFmtId="49" fontId="5" fillId="0" borderId="22" xfId="0" applyNumberFormat="1" applyFont="1" applyBorder="1" applyAlignment="1">
      <alignment horizontal="left" vertical="top" wrapText="1"/>
    </xf>
    <xf numFmtId="49" fontId="5" fillId="0" borderId="22" xfId="0" applyNumberFormat="1" applyFont="1" applyBorder="1" applyAlignment="1">
      <alignment horizontal="center" vertical="center" wrapText="1"/>
    </xf>
    <xf numFmtId="49" fontId="5" fillId="0" borderId="22" xfId="0" applyNumberFormat="1" applyFont="1" applyBorder="1" applyAlignment="1">
      <alignment horizontal="left" vertical="top"/>
    </xf>
    <xf numFmtId="49" fontId="11" fillId="0" borderId="22" xfId="1" applyNumberFormat="1" applyFill="1" applyBorder="1" applyAlignment="1">
      <alignment horizontal="left" vertical="top" wrapText="1"/>
    </xf>
    <xf numFmtId="49" fontId="12" fillId="0" borderId="22"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5" fillId="0" borderId="0" xfId="0" applyNumberFormat="1" applyFont="1" applyAlignment="1">
      <alignment horizontal="left" vertical="top"/>
    </xf>
    <xf numFmtId="0" fontId="6" fillId="4" borderId="24" xfId="0" applyFont="1" applyFill="1" applyBorder="1" applyAlignment="1">
      <alignment vertical="center" wrapText="1"/>
    </xf>
    <xf numFmtId="0" fontId="5" fillId="0" borderId="25" xfId="0" applyFont="1" applyBorder="1">
      <alignment vertical="center"/>
    </xf>
    <xf numFmtId="0" fontId="5" fillId="0" borderId="22" xfId="0" applyFont="1" applyBorder="1" applyAlignment="1">
      <alignment horizontal="left" vertical="center" wrapText="1"/>
    </xf>
    <xf numFmtId="49" fontId="11" fillId="0" borderId="23" xfId="1" applyNumberFormat="1" applyBorder="1" applyAlignment="1">
      <alignment vertical="top" wrapText="1"/>
    </xf>
    <xf numFmtId="49" fontId="5" fillId="0" borderId="0" xfId="0" applyNumberFormat="1" applyFont="1" applyAlignment="1">
      <alignment vertical="top" wrapText="1"/>
    </xf>
    <xf numFmtId="49" fontId="6" fillId="4" borderId="18" xfId="0" applyNumberFormat="1" applyFont="1" applyFill="1" applyBorder="1" applyAlignment="1">
      <alignment vertical="center" wrapText="1"/>
    </xf>
    <xf numFmtId="0" fontId="6" fillId="4" borderId="26" xfId="0" applyFont="1" applyFill="1" applyBorder="1" applyAlignment="1">
      <alignment vertical="center" wrapText="1"/>
    </xf>
    <xf numFmtId="0" fontId="0" fillId="0" borderId="27" xfId="1" applyFont="1" applyFill="1" applyBorder="1" applyAlignment="1">
      <alignment vertical="center" wrapText="1"/>
    </xf>
    <xf numFmtId="0" fontId="11" fillId="0" borderId="17" xfId="1" applyFill="1" applyBorder="1" applyAlignment="1">
      <alignment vertical="center" wrapText="1"/>
    </xf>
    <xf numFmtId="0" fontId="0" fillId="0" borderId="7" xfId="1" applyFont="1" applyFill="1" applyBorder="1" applyAlignment="1">
      <alignment vertical="center" wrapText="1"/>
    </xf>
    <xf numFmtId="49" fontId="11" fillId="0" borderId="7" xfId="1" applyNumberFormat="1" applyFill="1" applyBorder="1" applyAlignment="1">
      <alignment vertical="top" wrapText="1"/>
    </xf>
    <xf numFmtId="0" fontId="11" fillId="0" borderId="7" xfId="1" applyFill="1" applyBorder="1" applyAlignment="1">
      <alignment vertical="center" wrapText="1"/>
    </xf>
    <xf numFmtId="0" fontId="0" fillId="0" borderId="17" xfId="1" applyFont="1" applyFill="1" applyBorder="1" applyAlignment="1">
      <alignment vertical="center" wrapText="1"/>
    </xf>
    <xf numFmtId="49" fontId="13" fillId="0" borderId="28" xfId="1" applyNumberFormat="1" applyFont="1" applyFill="1" applyBorder="1" applyAlignment="1">
      <alignment vertical="center" wrapText="1"/>
    </xf>
    <xf numFmtId="0" fontId="14" fillId="0" borderId="16" xfId="0" applyFont="1" applyBorder="1" applyAlignment="1">
      <alignment horizontal="left" vertical="top"/>
    </xf>
    <xf numFmtId="0" fontId="5" fillId="0" borderId="21" xfId="0" applyFont="1" applyBorder="1">
      <alignment vertical="center"/>
    </xf>
    <xf numFmtId="0" fontId="5" fillId="0" borderId="2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Alignment="1">
      <alignment horizontal="left" vertical="top"/>
    </xf>
    <xf numFmtId="14" fontId="15" fillId="0" borderId="21" xfId="0" applyNumberFormat="1" applyFont="1" applyBorder="1">
      <alignment vertical="center"/>
    </xf>
    <xf numFmtId="0" fontId="16" fillId="0" borderId="22" xfId="0" applyFont="1" applyBorder="1">
      <alignment vertical="center"/>
    </xf>
    <xf numFmtId="0" fontId="17" fillId="0" borderId="22" xfId="0" applyFont="1" applyBorder="1">
      <alignment vertical="center"/>
    </xf>
    <xf numFmtId="0" fontId="18" fillId="0" borderId="22" xfId="1" applyFont="1" applyBorder="1" applyAlignment="1">
      <alignment vertical="center"/>
    </xf>
    <xf numFmtId="0" fontId="18" fillId="0" borderId="23" xfId="1" applyFont="1" applyBorder="1" applyAlignment="1">
      <alignment vertical="center"/>
    </xf>
    <xf numFmtId="0" fontId="5" fillId="0" borderId="25" xfId="0" applyFont="1" applyBorder="1" applyAlignment="1">
      <alignment horizontal="left" vertical="top"/>
    </xf>
    <xf numFmtId="0" fontId="0" fillId="0" borderId="16" xfId="0" applyBorder="1" applyAlignment="1">
      <alignment horizontal="left" vertical="top"/>
    </xf>
    <xf numFmtId="0" fontId="0" fillId="0" borderId="31" xfId="0" applyBorder="1" applyAlignment="1">
      <alignment horizontal="left" vertical="top"/>
    </xf>
    <xf numFmtId="0" fontId="19" fillId="0" borderId="21" xfId="0" applyFont="1" applyBorder="1" applyAlignment="1">
      <alignment vertical="center" wrapText="1"/>
    </xf>
    <xf numFmtId="0" fontId="5" fillId="0" borderId="32" xfId="0" applyFont="1" applyBorder="1">
      <alignment vertical="center"/>
    </xf>
    <xf numFmtId="0" fontId="5" fillId="0" borderId="33" xfId="0" applyFont="1" applyBorder="1">
      <alignment vertical="center"/>
    </xf>
    <xf numFmtId="0" fontId="5" fillId="0" borderId="0" xfId="0" applyFont="1" applyAlignment="1">
      <alignment vertical="center" wrapText="1"/>
    </xf>
    <xf numFmtId="0" fontId="5"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9"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horizontal="center" vertical="center"/>
    </xf>
    <xf numFmtId="0" fontId="0" fillId="0" borderId="2" xfId="0" applyBorder="1">
      <alignment vertical="center"/>
    </xf>
    <xf numFmtId="0" fontId="0" fillId="0" borderId="1" xfId="0" applyBorder="1">
      <alignment vertical="center"/>
    </xf>
    <xf numFmtId="0" fontId="23" fillId="6" borderId="0" xfId="0" applyFont="1" applyFill="1" applyAlignment="1">
      <alignment horizontal="left"/>
    </xf>
    <xf numFmtId="0" fontId="23" fillId="6" borderId="0" xfId="0" applyFont="1" applyFill="1">
      <alignment vertical="center"/>
    </xf>
    <xf numFmtId="0" fontId="7" fillId="6" borderId="7" xfId="0" applyFont="1" applyFill="1" applyBorder="1">
      <alignment vertical="center"/>
    </xf>
    <xf numFmtId="0" fontId="7" fillId="6" borderId="7" xfId="0" applyFont="1" applyFill="1" applyBorder="1" applyAlignment="1">
      <alignment vertical="center" wrapText="1"/>
    </xf>
    <xf numFmtId="0" fontId="7" fillId="6" borderId="6"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17" xfId="0" applyFont="1" applyFill="1" applyBorder="1" applyAlignment="1">
      <alignment horizontal="right" vertical="center"/>
    </xf>
    <xf numFmtId="0" fontId="7" fillId="6" borderId="7" xfId="0" applyFont="1" applyFill="1" applyBorder="1" applyAlignment="1">
      <alignment horizontal="left" vertical="center" wrapText="1"/>
    </xf>
    <xf numFmtId="0" fontId="7" fillId="6" borderId="6" xfId="0" applyFont="1" applyFill="1" applyBorder="1" applyAlignment="1">
      <alignment vertical="center" wrapText="1"/>
    </xf>
    <xf numFmtId="0" fontId="7" fillId="6" borderId="34" xfId="0" applyFont="1" applyFill="1" applyBorder="1" applyAlignment="1">
      <alignment vertical="center" wrapText="1"/>
    </xf>
    <xf numFmtId="0" fontId="8" fillId="0" borderId="8" xfId="0" applyFont="1" applyBorder="1">
      <alignment vertical="center"/>
    </xf>
    <xf numFmtId="0" fontId="7" fillId="6" borderId="5" xfId="0" applyFont="1" applyFill="1" applyBorder="1" applyAlignment="1">
      <alignment vertical="center" wrapText="1"/>
    </xf>
    <xf numFmtId="0" fontId="7" fillId="6" borderId="6"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6" fillId="4" borderId="37" xfId="0" applyFont="1" applyFill="1" applyBorder="1" applyAlignment="1">
      <alignment horizontal="center" vertical="center"/>
    </xf>
    <xf numFmtId="14" fontId="5" fillId="6" borderId="38" xfId="0" applyNumberFormat="1" applyFont="1" applyFill="1" applyBorder="1" applyAlignment="1">
      <alignment horizontal="left" vertical="top"/>
    </xf>
    <xf numFmtId="14" fontId="5" fillId="7" borderId="38" xfId="0" applyNumberFormat="1" applyFont="1" applyFill="1" applyBorder="1" applyAlignment="1">
      <alignment horizontal="left" vertical="top"/>
    </xf>
    <xf numFmtId="0" fontId="10" fillId="6" borderId="32" xfId="0" applyFont="1" applyFill="1" applyBorder="1">
      <alignment vertical="center"/>
    </xf>
    <xf numFmtId="0" fontId="10" fillId="6" borderId="1" xfId="0" applyFont="1" applyFill="1" applyBorder="1">
      <alignment vertical="center"/>
    </xf>
    <xf numFmtId="49" fontId="5" fillId="6" borderId="32" xfId="0" applyNumberFormat="1" applyFont="1" applyFill="1" applyBorder="1" applyAlignment="1">
      <alignment horizontal="left" vertical="top" wrapText="1"/>
    </xf>
    <xf numFmtId="49" fontId="7" fillId="6" borderId="22" xfId="0" applyNumberFormat="1" applyFont="1" applyFill="1" applyBorder="1" applyAlignment="1">
      <alignment horizontal="left" vertical="center" wrapText="1"/>
    </xf>
    <xf numFmtId="49" fontId="5" fillId="6" borderId="39" xfId="0" applyNumberFormat="1" applyFont="1" applyFill="1" applyBorder="1" applyAlignment="1">
      <alignment horizontal="left" vertical="top" wrapText="1"/>
    </xf>
    <xf numFmtId="49" fontId="5" fillId="6" borderId="32" xfId="0" applyNumberFormat="1" applyFont="1" applyFill="1" applyBorder="1" applyAlignment="1">
      <alignment horizontal="left" vertical="top"/>
    </xf>
    <xf numFmtId="49" fontId="12" fillId="6" borderId="32" xfId="0" applyNumberFormat="1" applyFont="1" applyFill="1" applyBorder="1" applyAlignment="1">
      <alignment horizontal="left" vertical="top" wrapText="1"/>
    </xf>
    <xf numFmtId="49" fontId="5" fillId="6" borderId="22" xfId="0" applyNumberFormat="1" applyFont="1" applyFill="1" applyBorder="1" applyAlignment="1">
      <alignment horizontal="left" vertical="top" wrapText="1"/>
    </xf>
    <xf numFmtId="49" fontId="5" fillId="6" borderId="30" xfId="0" applyNumberFormat="1" applyFont="1" applyFill="1" applyBorder="1" applyAlignment="1">
      <alignment horizontal="left" vertical="top" wrapText="1"/>
    </xf>
    <xf numFmtId="1" fontId="5" fillId="0" borderId="0" xfId="0" applyNumberFormat="1" applyFont="1" applyAlignment="1">
      <alignment horizontal="left" vertical="top"/>
    </xf>
    <xf numFmtId="0" fontId="5" fillId="6" borderId="19" xfId="0" applyFont="1" applyFill="1" applyBorder="1">
      <alignment vertical="center"/>
    </xf>
    <xf numFmtId="0" fontId="5" fillId="6" borderId="21" xfId="0" applyFont="1" applyFill="1" applyBorder="1">
      <alignment vertical="center"/>
    </xf>
    <xf numFmtId="0" fontId="5" fillId="6" borderId="40" xfId="0" applyFont="1" applyFill="1" applyBorder="1" applyAlignment="1">
      <alignment horizontal="left" vertical="center" wrapText="1"/>
    </xf>
    <xf numFmtId="49" fontId="11" fillId="6" borderId="23" xfId="1" applyNumberFormat="1" applyFill="1" applyBorder="1" applyAlignment="1">
      <alignment vertical="top" wrapText="1"/>
    </xf>
    <xf numFmtId="49" fontId="15" fillId="6" borderId="12" xfId="1" applyNumberFormat="1" applyFont="1" applyFill="1" applyBorder="1" applyAlignment="1">
      <alignment horizontal="left" vertical="center" wrapText="1"/>
    </xf>
    <xf numFmtId="0" fontId="24" fillId="6" borderId="2" xfId="0" applyFont="1" applyFill="1" applyBorder="1" applyAlignment="1">
      <alignment vertical="center" wrapText="1"/>
    </xf>
    <xf numFmtId="0" fontId="0" fillId="6" borderId="27" xfId="1" applyFont="1" applyFill="1" applyBorder="1" applyAlignment="1">
      <alignment vertical="center" wrapText="1"/>
    </xf>
    <xf numFmtId="49" fontId="11" fillId="6" borderId="7" xfId="1" applyNumberFormat="1" applyFill="1" applyBorder="1" applyAlignment="1">
      <alignment vertical="top" wrapText="1"/>
    </xf>
    <xf numFmtId="0" fontId="0" fillId="6" borderId="7" xfId="1" applyFont="1" applyFill="1" applyBorder="1" applyAlignment="1">
      <alignment vertical="center" wrapText="1"/>
    </xf>
    <xf numFmtId="0" fontId="0" fillId="6" borderId="17" xfId="1" applyFont="1" applyFill="1" applyBorder="1" applyAlignment="1">
      <alignment vertical="center" wrapText="1"/>
    </xf>
    <xf numFmtId="49" fontId="11" fillId="6" borderId="28" xfId="1" applyNumberFormat="1" applyFill="1" applyBorder="1" applyAlignment="1">
      <alignment vertical="top" wrapText="1"/>
    </xf>
    <xf numFmtId="0" fontId="0" fillId="0" borderId="41" xfId="0" applyBorder="1">
      <alignment vertical="center"/>
    </xf>
    <xf numFmtId="0" fontId="25"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7" fillId="0" borderId="2" xfId="0" applyFont="1" applyBorder="1" applyAlignment="1">
      <alignment horizontal="left" vertical="center" wrapText="1"/>
    </xf>
    <xf numFmtId="49" fontId="5" fillId="0" borderId="42" xfId="0" applyNumberFormat="1" applyFont="1" applyBorder="1" applyAlignment="1">
      <alignment horizontal="left" vertical="top" wrapText="1"/>
    </xf>
    <xf numFmtId="0" fontId="9" fillId="0" borderId="42" xfId="0" applyFont="1" applyBorder="1" applyAlignment="1">
      <alignment horizontal="left" vertical="center" wrapText="1"/>
    </xf>
    <xf numFmtId="0" fontId="7" fillId="0" borderId="42" xfId="0" applyFont="1" applyBorder="1" applyAlignment="1">
      <alignment horizontal="center" vertical="center" wrapText="1"/>
    </xf>
    <xf numFmtId="49" fontId="5" fillId="0" borderId="42" xfId="0" applyNumberFormat="1" applyFont="1" applyBorder="1" applyAlignment="1">
      <alignment horizontal="center" vertical="top"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top" wrapText="1"/>
    </xf>
    <xf numFmtId="0" fontId="7" fillId="3" borderId="0" xfId="0" applyFont="1" applyFill="1">
      <alignment vertical="center"/>
    </xf>
    <xf numFmtId="0" fontId="7" fillId="4" borderId="0" xfId="0" applyFont="1" applyFill="1">
      <alignment vertical="center"/>
    </xf>
    <xf numFmtId="0" fontId="7" fillId="0" borderId="3" xfId="0" applyFont="1" applyBorder="1">
      <alignment vertical="center"/>
    </xf>
    <xf numFmtId="0" fontId="7" fillId="0" borderId="43" xfId="0" applyFont="1" applyBorder="1" applyAlignment="1">
      <alignment vertical="center" wrapText="1"/>
    </xf>
    <xf numFmtId="0" fontId="7" fillId="0" borderId="44" xfId="0" applyFont="1" applyBorder="1" applyAlignment="1">
      <alignment horizontal="right" vertical="center"/>
    </xf>
    <xf numFmtId="0" fontId="7" fillId="0" borderId="41" xfId="0" applyFont="1" applyBorder="1" applyAlignment="1">
      <alignment horizontal="right" vertical="center"/>
    </xf>
    <xf numFmtId="0" fontId="7" fillId="0" borderId="46" xfId="0" applyFont="1" applyBorder="1" applyAlignment="1">
      <alignment horizontal="right" vertical="center"/>
    </xf>
    <xf numFmtId="0" fontId="7" fillId="0" borderId="46" xfId="0" applyFont="1" applyBorder="1">
      <alignment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8" fillId="0" borderId="0" xfId="0" applyFont="1">
      <alignmen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4" borderId="0" xfId="0" applyFont="1" applyFill="1" applyAlignment="1">
      <alignment horizontal="left" vertical="top"/>
    </xf>
    <xf numFmtId="14" fontId="5" fillId="0" borderId="51" xfId="0" applyNumberFormat="1" applyFont="1" applyBorder="1" applyAlignment="1">
      <alignment horizontal="left" vertical="top"/>
    </xf>
    <xf numFmtId="14" fontId="5" fillId="7" borderId="52" xfId="0" applyNumberFormat="1" applyFont="1" applyFill="1" applyBorder="1" applyAlignment="1">
      <alignment horizontal="left" vertical="top"/>
    </xf>
    <xf numFmtId="0" fontId="10" fillId="0" borderId="53" xfId="0" applyFont="1" applyBorder="1">
      <alignment vertical="center"/>
    </xf>
    <xf numFmtId="0" fontId="10" fillId="0" borderId="54" xfId="0" applyFont="1" applyBorder="1">
      <alignment vertical="center"/>
    </xf>
    <xf numFmtId="49" fontId="5" fillId="0" borderId="55" xfId="0" applyNumberFormat="1" applyFont="1" applyBorder="1" applyAlignment="1">
      <alignment horizontal="left" vertical="top" wrapText="1"/>
    </xf>
    <xf numFmtId="49" fontId="7" fillId="0" borderId="53" xfId="0" applyNumberFormat="1" applyFont="1" applyBorder="1" applyAlignment="1">
      <alignment horizontal="left" vertical="center" wrapText="1"/>
    </xf>
    <xf numFmtId="49" fontId="5" fillId="0" borderId="55" xfId="0" applyNumberFormat="1" applyFont="1" applyBorder="1" applyAlignment="1">
      <alignment horizontal="left" vertical="top"/>
    </xf>
    <xf numFmtId="49" fontId="5" fillId="0" borderId="53" xfId="0" applyNumberFormat="1" applyFont="1" applyBorder="1" applyAlignment="1">
      <alignment horizontal="left" vertical="top"/>
    </xf>
    <xf numFmtId="49" fontId="5" fillId="8" borderId="53" xfId="0" applyNumberFormat="1" applyFont="1" applyFill="1" applyBorder="1" applyAlignment="1">
      <alignment horizontal="left" vertical="top"/>
    </xf>
    <xf numFmtId="49" fontId="11" fillId="0" borderId="53" xfId="1" applyNumberFormat="1" applyFill="1" applyBorder="1" applyAlignment="1">
      <alignment horizontal="left" vertical="top"/>
    </xf>
    <xf numFmtId="49" fontId="12" fillId="0" borderId="53" xfId="0" applyNumberFormat="1" applyFont="1" applyBorder="1" applyAlignment="1">
      <alignment horizontal="left" vertical="top" wrapText="1"/>
    </xf>
    <xf numFmtId="49" fontId="5" fillId="0" borderId="53" xfId="0" applyNumberFormat="1" applyFont="1" applyBorder="1" applyAlignment="1">
      <alignment horizontal="left" vertical="top" wrapText="1"/>
    </xf>
    <xf numFmtId="49" fontId="5" fillId="0" borderId="56" xfId="0" applyNumberFormat="1" applyFont="1" applyBorder="1" applyAlignment="1">
      <alignment horizontal="left" vertical="top" wrapText="1"/>
    </xf>
    <xf numFmtId="49" fontId="7" fillId="0" borderId="18" xfId="0" applyNumberFormat="1" applyFont="1" applyBorder="1" applyAlignment="1">
      <alignment vertical="center" wrapText="1"/>
    </xf>
    <xf numFmtId="0" fontId="7" fillId="0" borderId="26" xfId="0" applyFont="1" applyBorder="1" applyAlignment="1">
      <alignment vertical="center" wrapText="1"/>
    </xf>
    <xf numFmtId="49" fontId="11" fillId="0" borderId="57" xfId="1" applyNumberFormat="1" applyFill="1" applyBorder="1" applyAlignment="1">
      <alignment vertical="top" wrapText="1"/>
    </xf>
    <xf numFmtId="0" fontId="0" fillId="9" borderId="5" xfId="0" applyFill="1" applyBorder="1">
      <alignment vertical="center"/>
    </xf>
    <xf numFmtId="0" fontId="0" fillId="9" borderId="41" xfId="0" applyFill="1" applyBorder="1">
      <alignment vertical="center"/>
    </xf>
    <xf numFmtId="0" fontId="0" fillId="9" borderId="0" xfId="0" applyFill="1">
      <alignment vertical="center"/>
    </xf>
    <xf numFmtId="0" fontId="0" fillId="9" borderId="19" xfId="0" applyFill="1" applyBorder="1">
      <alignment vertical="center"/>
    </xf>
    <xf numFmtId="0" fontId="0" fillId="9" borderId="24" xfId="0" applyFill="1" applyBorder="1">
      <alignment vertical="center"/>
    </xf>
    <xf numFmtId="0" fontId="0" fillId="9" borderId="2"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top"/>
    </xf>
    <xf numFmtId="0" fontId="4" fillId="10" borderId="0" xfId="0" applyFont="1" applyFill="1">
      <alignment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6" borderId="68" xfId="0" applyFont="1" applyFill="1" applyBorder="1" applyAlignment="1">
      <alignment horizontal="center" vertical="center"/>
    </xf>
    <xf numFmtId="0" fontId="5" fillId="0" borderId="0" xfId="0" applyFont="1" applyAlignment="1">
      <alignment horizontal="left" vertical="center"/>
    </xf>
    <xf numFmtId="0" fontId="4" fillId="11" borderId="0" xfId="0" applyFont="1" applyFill="1">
      <alignment vertical="center"/>
    </xf>
    <xf numFmtId="49" fontId="5" fillId="0" borderId="0" xfId="0" applyNumberFormat="1" applyFont="1" applyAlignment="1">
      <alignment horizontal="left" vertical="top" wrapText="1"/>
    </xf>
    <xf numFmtId="49" fontId="6" fillId="0" borderId="0" xfId="0" applyNumberFormat="1" applyFont="1" applyAlignment="1">
      <alignment horizontal="center" vertical="center" wrapText="1"/>
    </xf>
    <xf numFmtId="0" fontId="5" fillId="10" borderId="0" xfId="0" applyFont="1" applyFill="1">
      <alignment vertical="center"/>
    </xf>
    <xf numFmtId="0" fontId="7" fillId="6" borderId="18" xfId="0" applyFont="1" applyFill="1" applyBorder="1">
      <alignment vertical="center"/>
    </xf>
    <xf numFmtId="0" fontId="7" fillId="6" borderId="73" xfId="0" applyFont="1" applyFill="1" applyBorder="1">
      <alignment vertical="center"/>
    </xf>
    <xf numFmtId="0" fontId="7" fillId="6" borderId="74" xfId="0" applyFont="1" applyFill="1" applyBorder="1">
      <alignment vertical="center"/>
    </xf>
    <xf numFmtId="0" fontId="7" fillId="0" borderId="2" xfId="0" applyFont="1" applyBorder="1">
      <alignment vertical="center"/>
    </xf>
    <xf numFmtId="0" fontId="7" fillId="6" borderId="75" xfId="0" applyFont="1" applyFill="1" applyBorder="1">
      <alignment vertical="center"/>
    </xf>
    <xf numFmtId="0" fontId="7" fillId="6" borderId="63" xfId="0" applyFont="1" applyFill="1" applyBorder="1">
      <alignment vertical="center"/>
    </xf>
    <xf numFmtId="0" fontId="7" fillId="0" borderId="76" xfId="0" applyFont="1" applyBorder="1">
      <alignment vertical="center"/>
    </xf>
    <xf numFmtId="0" fontId="6" fillId="6" borderId="73" xfId="0" applyFont="1" applyFill="1" applyBorder="1" applyAlignment="1">
      <alignment horizontal="center" vertical="center" wrapText="1"/>
    </xf>
    <xf numFmtId="0" fontId="5" fillId="11" borderId="0" xfId="0" applyFont="1" applyFill="1" applyAlignment="1">
      <alignment horizontal="left" vertical="center"/>
    </xf>
    <xf numFmtId="0" fontId="5" fillId="10" borderId="0" xfId="0" applyFont="1" applyFill="1" applyAlignment="1">
      <alignment horizontal="left" vertical="center"/>
    </xf>
    <xf numFmtId="0" fontId="27" fillId="0" borderId="77" xfId="0" applyFont="1" applyBorder="1" applyAlignment="1">
      <alignment horizontal="left" vertical="center" wrapText="1"/>
    </xf>
    <xf numFmtId="0" fontId="5" fillId="0" borderId="45" xfId="0" applyFont="1" applyBorder="1" applyAlignment="1">
      <alignment horizontal="left" vertical="center"/>
    </xf>
    <xf numFmtId="0" fontId="5" fillId="0" borderId="43" xfId="0" applyFont="1" applyBorder="1" applyAlignment="1">
      <alignment horizontal="left" vertical="center"/>
    </xf>
    <xf numFmtId="49" fontId="5" fillId="0" borderId="43" xfId="0" applyNumberFormat="1" applyFont="1" applyBorder="1" applyAlignment="1">
      <alignment horizontal="left" vertical="center" wrapText="1"/>
    </xf>
    <xf numFmtId="0" fontId="5" fillId="0" borderId="78" xfId="0" applyFont="1" applyBorder="1" applyAlignment="1">
      <alignment horizontal="left" vertical="center"/>
    </xf>
    <xf numFmtId="49" fontId="5" fillId="0" borderId="79" xfId="0" applyNumberFormat="1" applyFont="1" applyBorder="1" applyAlignment="1">
      <alignment horizontal="left" vertical="center" wrapText="1"/>
    </xf>
    <xf numFmtId="0" fontId="5" fillId="0" borderId="78" xfId="0" applyFont="1" applyBorder="1" applyAlignment="1">
      <alignment horizontal="left" vertical="center" wrapText="1"/>
    </xf>
    <xf numFmtId="0" fontId="5" fillId="0" borderId="80" xfId="0" applyFont="1" applyBorder="1" applyAlignment="1">
      <alignment horizontal="left" vertical="center" wrapText="1"/>
    </xf>
    <xf numFmtId="0" fontId="5" fillId="0" borderId="79" xfId="0" applyFont="1" applyBorder="1" applyAlignment="1">
      <alignment horizontal="left" vertical="center"/>
    </xf>
    <xf numFmtId="0" fontId="28" fillId="0" borderId="78" xfId="0" applyFont="1" applyBorder="1" applyAlignment="1">
      <alignment horizontal="left" vertical="center"/>
    </xf>
    <xf numFmtId="0" fontId="28" fillId="0" borderId="41" xfId="0" applyFont="1" applyBorder="1" applyAlignment="1">
      <alignment horizontal="left" vertical="center"/>
    </xf>
    <xf numFmtId="0" fontId="5" fillId="0" borderId="41" xfId="0" applyFont="1" applyBorder="1" applyAlignment="1">
      <alignment horizontal="left" vertical="center"/>
    </xf>
    <xf numFmtId="49" fontId="5" fillId="0" borderId="79" xfId="0" applyNumberFormat="1" applyFont="1" applyBorder="1" applyAlignment="1">
      <alignment horizontal="left" vertical="center"/>
    </xf>
    <xf numFmtId="0" fontId="15" fillId="0" borderId="78" xfId="0" applyFont="1" applyBorder="1" applyAlignment="1">
      <alignment horizontal="left" vertical="center"/>
    </xf>
    <xf numFmtId="0" fontId="28" fillId="0" borderId="81" xfId="0" applyFont="1" applyBorder="1" applyAlignment="1">
      <alignment horizontal="left" vertical="center"/>
    </xf>
    <xf numFmtId="0" fontId="28" fillId="0" borderId="0" xfId="0" applyFont="1" applyAlignment="1">
      <alignment horizontal="left" vertical="center"/>
    </xf>
    <xf numFmtId="0" fontId="20" fillId="0" borderId="0" xfId="0" applyFont="1" applyAlignment="1">
      <alignment horizontal="left" vertical="center" wrapText="1"/>
    </xf>
    <xf numFmtId="49" fontId="29" fillId="0" borderId="0" xfId="0" applyNumberFormat="1" applyFont="1" applyAlignment="1">
      <alignment horizontal="center" vertical="center" wrapText="1"/>
    </xf>
    <xf numFmtId="0" fontId="20" fillId="0" borderId="18" xfId="0" applyFont="1" applyBorder="1" applyAlignment="1">
      <alignment horizontal="left" vertical="center" wrapText="1"/>
    </xf>
    <xf numFmtId="0" fontId="30" fillId="0" borderId="0" xfId="0" applyFont="1">
      <alignment vertical="center"/>
    </xf>
    <xf numFmtId="0" fontId="20" fillId="12" borderId="18" xfId="0" applyFont="1" applyFill="1" applyBorder="1" applyAlignment="1">
      <alignment horizontal="left" vertical="center" wrapText="1"/>
    </xf>
    <xf numFmtId="49" fontId="20" fillId="9" borderId="18" xfId="0" applyNumberFormat="1" applyFont="1" applyFill="1" applyBorder="1" applyAlignment="1">
      <alignment horizontal="left" vertical="center" wrapText="1"/>
    </xf>
    <xf numFmtId="0" fontId="22" fillId="0" borderId="0" xfId="0" applyFont="1" applyAlignment="1">
      <alignment horizontal="left" vertical="center"/>
    </xf>
    <xf numFmtId="0" fontId="20" fillId="0" borderId="18" xfId="0" applyFont="1" applyBorder="1" applyAlignment="1">
      <alignment horizontal="left" vertical="center"/>
    </xf>
    <xf numFmtId="0" fontId="20" fillId="13" borderId="18" xfId="0" applyFont="1" applyFill="1" applyBorder="1" applyAlignment="1">
      <alignment horizontal="left" vertical="center"/>
    </xf>
    <xf numFmtId="0" fontId="31" fillId="0" borderId="18" xfId="0" applyFont="1" applyBorder="1" applyAlignment="1">
      <alignment horizontal="left" vertical="center"/>
    </xf>
    <xf numFmtId="0" fontId="32" fillId="12" borderId="0" xfId="0" applyFont="1" applyFill="1">
      <alignment vertical="center"/>
    </xf>
    <xf numFmtId="0" fontId="0" fillId="12" borderId="0" xfId="0" applyFill="1">
      <alignment vertical="center"/>
    </xf>
    <xf numFmtId="49" fontId="5" fillId="0" borderId="0" xfId="0" applyNumberFormat="1"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33" fillId="12" borderId="0" xfId="0" applyFont="1" applyFill="1" applyAlignment="1">
      <alignment vertical="center" wrapText="1"/>
    </xf>
    <xf numFmtId="49" fontId="33" fillId="12" borderId="0" xfId="0" applyNumberFormat="1" applyFont="1" applyFill="1" applyAlignment="1">
      <alignment vertical="center" wrapText="1"/>
    </xf>
    <xf numFmtId="0" fontId="8" fillId="12" borderId="0" xfId="0" applyFont="1" applyFill="1" applyAlignment="1">
      <alignment horizontal="left" vertical="center" wrapText="1"/>
    </xf>
    <xf numFmtId="0" fontId="15" fillId="12" borderId="0" xfId="0" applyFont="1" applyFill="1">
      <alignment vertical="center"/>
    </xf>
    <xf numFmtId="0" fontId="15" fillId="0" borderId="0" xfId="0" applyFont="1">
      <alignment vertical="center"/>
    </xf>
    <xf numFmtId="0" fontId="8" fillId="0" borderId="81" xfId="0" applyFont="1" applyBorder="1" applyAlignment="1">
      <alignment horizontal="center" vertical="center" wrapText="1"/>
    </xf>
    <xf numFmtId="0" fontId="11" fillId="0" borderId="81" xfId="1" applyFill="1" applyBorder="1" applyAlignment="1">
      <alignment vertical="center" wrapText="1"/>
    </xf>
    <xf numFmtId="0" fontId="34" fillId="0" borderId="0" xfId="0" applyFont="1" applyAlignment="1">
      <alignment vertical="center" wrapText="1"/>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49" fontId="12" fillId="0" borderId="0" xfId="0" applyNumberFormat="1" applyFont="1" applyAlignment="1">
      <alignment horizontal="left" vertical="top" wrapText="1"/>
    </xf>
    <xf numFmtId="49" fontId="37" fillId="0" borderId="0" xfId="1" applyNumberFormat="1" applyFont="1" applyFill="1" applyBorder="1" applyAlignment="1">
      <alignment horizontal="left" vertical="top" wrapText="1"/>
    </xf>
    <xf numFmtId="49" fontId="15" fillId="0" borderId="0" xfId="0" applyNumberFormat="1" applyFont="1" applyAlignment="1">
      <alignment horizontal="left" vertical="top"/>
    </xf>
    <xf numFmtId="49" fontId="15" fillId="12" borderId="0" xfId="0" applyNumberFormat="1" applyFont="1" applyFill="1" applyAlignment="1">
      <alignment horizontal="left" vertical="top"/>
    </xf>
    <xf numFmtId="49" fontId="38" fillId="12" borderId="0" xfId="0" applyNumberFormat="1" applyFont="1" applyFill="1" applyAlignment="1">
      <alignment horizontal="left" vertical="top" wrapText="1"/>
    </xf>
    <xf numFmtId="49" fontId="15" fillId="12"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39" fillId="0" borderId="0" xfId="0" applyNumberFormat="1" applyFont="1" applyAlignment="1">
      <alignment horizontal="left" vertical="center"/>
    </xf>
    <xf numFmtId="49" fontId="0" fillId="0" borderId="0" xfId="0" applyNumberFormat="1">
      <alignment vertical="center"/>
    </xf>
    <xf numFmtId="49" fontId="5" fillId="0" borderId="43" xfId="0" applyNumberFormat="1" applyFont="1" applyBorder="1" applyAlignment="1">
      <alignment horizontal="left" vertical="center"/>
    </xf>
    <xf numFmtId="0" fontId="31" fillId="0" borderId="0" xfId="0" applyFont="1" applyAlignment="1">
      <alignment horizontal="left" vertical="center"/>
    </xf>
    <xf numFmtId="49" fontId="6" fillId="0" borderId="8" xfId="0" applyNumberFormat="1" applyFont="1" applyBorder="1" applyAlignment="1">
      <alignment horizontal="center" vertical="center" wrapText="1"/>
    </xf>
    <xf numFmtId="0" fontId="20" fillId="0" borderId="8" xfId="0" applyFont="1" applyBorder="1" applyAlignment="1">
      <alignment horizontal="left" vertical="center"/>
    </xf>
    <xf numFmtId="0" fontId="31" fillId="0" borderId="8" xfId="0" applyFont="1" applyBorder="1" applyAlignment="1">
      <alignment horizontal="left" vertical="center"/>
    </xf>
    <xf numFmtId="0" fontId="59" fillId="12" borderId="0" xfId="0" applyFont="1" applyFill="1" applyAlignment="1">
      <alignment horizontal="center" vertical="center"/>
    </xf>
    <xf numFmtId="0" fontId="59" fillId="12" borderId="0" xfId="0" applyFont="1" applyFill="1" applyAlignment="1">
      <alignment horizontal="left" vertical="center"/>
    </xf>
    <xf numFmtId="0" fontId="60" fillId="12" borderId="0" xfId="0" applyFont="1" applyFill="1" applyAlignment="1">
      <alignment horizontal="center" vertical="center"/>
    </xf>
    <xf numFmtId="0" fontId="60" fillId="12" borderId="0" xfId="0" applyFont="1" applyFill="1" applyAlignment="1">
      <alignment horizontal="left" vertical="center"/>
    </xf>
    <xf numFmtId="0" fontId="60" fillId="12" borderId="0" xfId="0" applyFont="1" applyFill="1">
      <alignment vertical="center"/>
    </xf>
    <xf numFmtId="0" fontId="20" fillId="9" borderId="18" xfId="0" applyFont="1" applyFill="1" applyBorder="1" applyAlignment="1">
      <alignment horizontal="left" vertical="center" wrapText="1"/>
    </xf>
    <xf numFmtId="0" fontId="5" fillId="0" borderId="18" xfId="0" applyFont="1" applyBorder="1" applyAlignment="1">
      <alignment horizontal="left" vertical="center"/>
    </xf>
    <xf numFmtId="0" fontId="61" fillId="0" borderId="0" xfId="0" applyFont="1" applyAlignment="1">
      <alignment horizontal="center" vertical="center"/>
    </xf>
    <xf numFmtId="0" fontId="62" fillId="0" borderId="18" xfId="0" applyFont="1" applyBorder="1" applyAlignment="1">
      <alignment horizontal="center" vertical="center"/>
    </xf>
    <xf numFmtId="0" fontId="63" fillId="0" borderId="18" xfId="0" applyFont="1" applyBorder="1" applyAlignment="1">
      <alignment horizontal="center" vertical="center"/>
    </xf>
    <xf numFmtId="0" fontId="2" fillId="0" borderId="18" xfId="0" applyFont="1" applyBorder="1" applyAlignment="1">
      <alignment horizontal="center" vertical="center"/>
    </xf>
    <xf numFmtId="0" fontId="64" fillId="0" borderId="0" xfId="0" applyFont="1" applyAlignment="1">
      <alignment horizontal="left" vertical="center"/>
    </xf>
    <xf numFmtId="0" fontId="65" fillId="0" borderId="0" xfId="0" applyFont="1" applyAlignment="1">
      <alignment horizontal="left" vertical="center" wrapText="1"/>
    </xf>
    <xf numFmtId="0" fontId="65" fillId="0" borderId="0" xfId="0" applyFont="1" applyAlignment="1">
      <alignment vertical="center" wrapText="1"/>
    </xf>
    <xf numFmtId="0" fontId="0" fillId="0" borderId="2" xfId="0" applyBorder="1" applyAlignment="1">
      <alignment horizontal="right" vertical="center"/>
    </xf>
    <xf numFmtId="0" fontId="7" fillId="5" borderId="20" xfId="0" applyFont="1" applyFill="1" applyBorder="1" applyAlignment="1">
      <alignment horizontal="left" vertical="center" wrapText="1"/>
    </xf>
    <xf numFmtId="0" fontId="7" fillId="5" borderId="17" xfId="0" applyFont="1" applyFill="1" applyBorder="1" applyAlignment="1">
      <alignment horizontal="left" vertical="center"/>
    </xf>
    <xf numFmtId="0" fontId="0" fillId="0" borderId="25" xfId="0" applyBorder="1" applyAlignment="1">
      <alignment horizontal="left" vertical="center" wrapText="1"/>
    </xf>
    <xf numFmtId="0" fontId="0" fillId="0" borderId="30" xfId="0" applyBorder="1" applyAlignment="1">
      <alignment horizontal="left" vertical="center"/>
    </xf>
    <xf numFmtId="0" fontId="7" fillId="5" borderId="7" xfId="0" applyFont="1" applyFill="1" applyBorder="1" applyAlignment="1">
      <alignment horizontal="left" vertical="center" wrapText="1"/>
    </xf>
    <xf numFmtId="0" fontId="0" fillId="0" borderId="1" xfId="0" applyBorder="1" applyAlignment="1">
      <alignment horizontal="right" vertical="center"/>
    </xf>
    <xf numFmtId="0" fontId="7" fillId="5" borderId="13"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6" borderId="3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5" borderId="6" xfId="0" applyFont="1" applyFill="1" applyBorder="1" applyAlignment="1">
      <alignment horizontal="left" vertical="center"/>
    </xf>
    <xf numFmtId="0" fontId="7" fillId="5" borderId="12" xfId="0" applyFont="1" applyFill="1" applyBorder="1" applyAlignment="1">
      <alignment horizontal="left" vertical="center" wrapText="1"/>
    </xf>
    <xf numFmtId="0" fontId="7" fillId="6" borderId="2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5" borderId="14" xfId="0" applyFont="1" applyFill="1" applyBorder="1" applyAlignment="1">
      <alignment horizontal="left"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4" fillId="0" borderId="0" xfId="0" applyFont="1" applyAlignment="1">
      <alignment horizontal="left" vertical="center"/>
    </xf>
    <xf numFmtId="0" fontId="5" fillId="2" borderId="0" xfId="0" applyFont="1" applyFill="1" applyAlignment="1">
      <alignment horizontal="left" vertical="center" wrapText="1"/>
    </xf>
    <xf numFmtId="0" fontId="23" fillId="6" borderId="0" xfId="0" applyFont="1" applyFill="1" applyAlignment="1">
      <alignment horizontal="left"/>
    </xf>
    <xf numFmtId="0" fontId="5" fillId="0" borderId="18" xfId="0" applyFont="1" applyBorder="1" applyAlignment="1">
      <alignment horizontal="left" vertical="center" wrapText="1"/>
    </xf>
    <xf numFmtId="0" fontId="5" fillId="0" borderId="9" xfId="0" applyFont="1" applyBorder="1" applyAlignment="1">
      <alignment horizontal="left" vertical="center"/>
    </xf>
    <xf numFmtId="0" fontId="8" fillId="5" borderId="3"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 xfId="0" applyFont="1" applyBorder="1" applyAlignment="1">
      <alignment horizontal="left" vertical="center" wrapText="1"/>
    </xf>
    <xf numFmtId="0" fontId="7" fillId="0" borderId="24" xfId="0" applyFont="1" applyBorder="1" applyAlignment="1">
      <alignment horizontal="left"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47" xfId="0" applyFont="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0" borderId="0" xfId="0" applyNumberFormat="1" applyFont="1" applyAlignment="1">
      <alignment horizontal="center" vertical="top" wrapText="1"/>
    </xf>
    <xf numFmtId="49" fontId="4" fillId="0" borderId="0" xfId="0" applyNumberFormat="1" applyFont="1" applyAlignment="1">
      <alignment horizontal="left" vertical="center" wrapText="1"/>
    </xf>
    <xf numFmtId="49" fontId="6" fillId="14" borderId="18" xfId="0" applyNumberFormat="1" applyFont="1" applyFill="1" applyBorder="1" applyAlignment="1">
      <alignment horizontal="center" vertical="center" wrapText="1"/>
    </xf>
    <xf numFmtId="49" fontId="6" fillId="14" borderId="5" xfId="0" applyNumberFormat="1" applyFont="1" applyFill="1" applyBorder="1" applyAlignment="1">
      <alignment horizontal="center" vertical="center" wrapText="1"/>
    </xf>
    <xf numFmtId="49" fontId="6" fillId="14" borderId="24" xfId="0" applyNumberFormat="1" applyFont="1" applyFill="1" applyBorder="1" applyAlignment="1">
      <alignment horizontal="center" vertical="center" wrapText="1"/>
    </xf>
    <xf numFmtId="49" fontId="6" fillId="14" borderId="46" xfId="0" applyNumberFormat="1" applyFont="1" applyFill="1" applyBorder="1" applyAlignment="1">
      <alignment horizontal="center" vertical="center" wrapText="1"/>
    </xf>
    <xf numFmtId="49" fontId="6" fillId="14" borderId="11"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5" borderId="9" xfId="0" applyFont="1" applyFill="1" applyBorder="1" applyAlignment="1">
      <alignment horizontal="left" vertical="center"/>
    </xf>
    <xf numFmtId="0" fontId="7" fillId="6" borderId="58" xfId="0" applyFont="1" applyFill="1" applyBorder="1" applyAlignment="1">
      <alignment horizontal="center" vertical="center"/>
    </xf>
    <xf numFmtId="0" fontId="7" fillId="6" borderId="77" xfId="0" applyFont="1" applyFill="1" applyBorder="1" applyAlignment="1">
      <alignment horizontal="center" vertical="center"/>
    </xf>
    <xf numFmtId="0" fontId="27" fillId="5" borderId="58" xfId="0" applyFont="1" applyFill="1" applyBorder="1" applyAlignment="1">
      <alignment horizontal="left" vertical="center" wrapText="1"/>
    </xf>
    <xf numFmtId="0" fontId="27" fillId="5" borderId="70" xfId="0" applyFont="1" applyFill="1" applyBorder="1" applyAlignment="1">
      <alignment horizontal="left" vertical="center" wrapText="1"/>
    </xf>
    <xf numFmtId="0" fontId="27" fillId="5" borderId="77" xfId="0" applyFont="1" applyFill="1" applyBorder="1" applyAlignment="1">
      <alignment horizontal="left" vertical="center" wrapText="1"/>
    </xf>
    <xf numFmtId="49" fontId="0" fillId="0" borderId="59" xfId="0" applyNumberFormat="1" applyBorder="1" applyAlignment="1">
      <alignment horizontal="center" vertical="center"/>
    </xf>
    <xf numFmtId="0" fontId="0" fillId="0" borderId="65" xfId="0" applyBorder="1" applyAlignment="1">
      <alignment horizontal="center" vertical="center"/>
    </xf>
    <xf numFmtId="0" fontId="0" fillId="0" borderId="82" xfId="0" applyBorder="1" applyAlignment="1">
      <alignment horizontal="center" vertical="center"/>
    </xf>
    <xf numFmtId="0" fontId="7" fillId="6" borderId="69" xfId="0" applyFont="1" applyFill="1" applyBorder="1" applyAlignment="1">
      <alignment horizontal="center" vertical="center"/>
    </xf>
    <xf numFmtId="0" fontId="7" fillId="6" borderId="74"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50" xfId="0" applyFont="1" applyFill="1" applyBorder="1" applyAlignment="1">
      <alignment horizontal="center" vertical="center"/>
    </xf>
    <xf numFmtId="0" fontId="7" fillId="6" borderId="66" xfId="0" applyFont="1" applyFill="1" applyBorder="1" applyAlignment="1">
      <alignment horizontal="center" vertical="center"/>
    </xf>
    <xf numFmtId="0" fontId="7" fillId="6" borderId="67" xfId="0" applyFont="1" applyFill="1" applyBorder="1" applyAlignment="1">
      <alignment horizontal="center" vertical="center"/>
    </xf>
    <xf numFmtId="0" fontId="7" fillId="6" borderId="68" xfId="0" applyFont="1" applyFill="1" applyBorder="1" applyAlignment="1">
      <alignment horizontal="center" vertical="center"/>
    </xf>
    <xf numFmtId="0" fontId="7" fillId="6" borderId="6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63" xfId="0" applyFont="1" applyFill="1" applyBorder="1" applyAlignment="1">
      <alignment horizontal="center" vertical="center"/>
    </xf>
    <xf numFmtId="0" fontId="7" fillId="6" borderId="72" xfId="0" applyFont="1" applyFill="1" applyBorder="1" applyAlignment="1">
      <alignment horizontal="center" vertical="center"/>
    </xf>
    <xf numFmtId="0" fontId="27" fillId="6" borderId="59" xfId="0" applyFont="1" applyFill="1" applyBorder="1" applyAlignment="1">
      <alignment horizontal="center" vertical="center" wrapText="1"/>
    </xf>
    <xf numFmtId="0" fontId="27" fillId="6" borderId="71" xfId="0" applyFont="1" applyFill="1" applyBorder="1" applyAlignment="1">
      <alignment horizontal="center" vertical="center" wrapText="1"/>
    </xf>
    <xf numFmtId="0" fontId="7" fillId="6" borderId="60"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62" xfId="0" applyFont="1" applyFill="1" applyBorder="1" applyAlignment="1">
      <alignment horizontal="center" vertical="center"/>
    </xf>
    <xf numFmtId="0" fontId="7" fillId="6" borderId="48" xfId="0" applyFont="1" applyFill="1" applyBorder="1" applyAlignment="1">
      <alignment horizontal="center" vertical="center"/>
    </xf>
  </cellXfs>
  <cellStyles count="2">
    <cellStyle name="ハイパーリンク" xfId="1" builtinId="8"/>
    <cellStyle name="標準" xfId="0" builtinId="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WEB作業用!$E$30" lockText="1" noThreeD="1"/>
</file>

<file path=xl/ctrlProps/ctrlProp68.xml><?xml version="1.0" encoding="utf-8"?>
<formControlPr xmlns="http://schemas.microsoft.com/office/spreadsheetml/2009/9/main" objectType="CheckBox" fmlaLink="WEB作業用!$E$31" lockText="1" noThreeD="1"/>
</file>

<file path=xl/ctrlProps/ctrlProp69.xml><?xml version="1.0" encoding="utf-8"?>
<formControlPr xmlns="http://schemas.microsoft.com/office/spreadsheetml/2009/9/main" objectType="CheckBox" fmlaLink="WEB作業用!$E$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WEB作業用!$E$76" lockText="1" noThreeD="1"/>
</file>

<file path=xl/ctrlProps/ctrlProp74.xml><?xml version="1.0" encoding="utf-8"?>
<formControlPr xmlns="http://schemas.microsoft.com/office/spreadsheetml/2009/9/main" objectType="CheckBox" fmlaLink="WEB作業用!$E$77" lockText="1" noThreeD="1"/>
</file>

<file path=xl/ctrlProps/ctrlProp75.xml><?xml version="1.0" encoding="utf-8"?>
<formControlPr xmlns="http://schemas.microsoft.com/office/spreadsheetml/2009/9/main" objectType="CheckBox" fmlaLink="WEB作業用!$E$78" lockText="1" noThreeD="1"/>
</file>

<file path=xl/ctrlProps/ctrlProp76.xml><?xml version="1.0" encoding="utf-8"?>
<formControlPr xmlns="http://schemas.microsoft.com/office/spreadsheetml/2009/9/main" objectType="CheckBox" checked="Checked" fmlaLink="WEB作業用!$E$72" lockText="1" noThreeD="1"/>
</file>

<file path=xl/ctrlProps/ctrlProp77.xml><?xml version="1.0" encoding="utf-8"?>
<formControlPr xmlns="http://schemas.microsoft.com/office/spreadsheetml/2009/9/main" objectType="CheckBox" fmlaLink="WEB作業用!$E$73" lockText="1" noThreeD="1"/>
</file>

<file path=xl/ctrlProps/ctrlProp78.xml><?xml version="1.0" encoding="utf-8"?>
<formControlPr xmlns="http://schemas.microsoft.com/office/spreadsheetml/2009/9/main" objectType="CheckBox" fmlaLink="WEB作業用!$E$74"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チェック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チェック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チェック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チェック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チェック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2</xdr:col>
          <xdr:colOff>4953000</xdr:colOff>
          <xdr:row>9</xdr:row>
          <xdr:rowOff>314325</xdr:rowOff>
        </xdr:to>
        <xdr:sp macro="" textlink="">
          <xdr:nvSpPr>
            <xdr:cNvPr id="11277" name="チェック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チェック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チェック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チェック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チェック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チェック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チェック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チェック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チェック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チェック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チェック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チェック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チェック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チェック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チェック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チェック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チェック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チェック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チェック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チェック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チェック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チェック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チェック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チェック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チェック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チェック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チェック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チェック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チェック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チェック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チェック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チェック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チェック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チェック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チェック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チェック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チェック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チェック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チェック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チェック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チェック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チェック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チェック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チェック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チェック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チェック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チェック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チェック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チェック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チェック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チェック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チェック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チェック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チェック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141605</xdr:colOff>
      <xdr:row>9</xdr:row>
      <xdr:rowOff>741680</xdr:rowOff>
    </xdr:from>
    <xdr:ext cx="3310255" cy="2762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5</xdr:col>
      <xdr:colOff>2010410</xdr:colOff>
      <xdr:row>9</xdr:row>
      <xdr:rowOff>741680</xdr:rowOff>
    </xdr:from>
    <xdr:ext cx="1849755" cy="276225"/>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1821160" y="5704205"/>
          <a:ext cx="18497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5</xdr:col>
      <xdr:colOff>1990725</xdr:colOff>
      <xdr:row>12</xdr:row>
      <xdr:rowOff>1038860</xdr:rowOff>
    </xdr:from>
    <xdr:ext cx="1849120" cy="27305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1801475" y="7544435"/>
          <a:ext cx="18491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twoCellAnchor>
    <xdr:from>
      <xdr:col>2</xdr:col>
      <xdr:colOff>80010</xdr:colOff>
      <xdr:row>9</xdr:row>
      <xdr:rowOff>970915</xdr:rowOff>
    </xdr:from>
    <xdr:to>
      <xdr:col>2</xdr:col>
      <xdr:colOff>1750695</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32710" y="5933440"/>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80010</xdr:colOff>
      <xdr:row>10</xdr:row>
      <xdr:rowOff>256540</xdr:rowOff>
    </xdr:from>
    <xdr:to>
      <xdr:col>2</xdr:col>
      <xdr:colOff>1750695</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632710" y="6209665"/>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116840</xdr:colOff>
      <xdr:row>13</xdr:row>
      <xdr:rowOff>0</xdr:rowOff>
    </xdr:from>
    <xdr:to>
      <xdr:col>2</xdr:col>
      <xdr:colOff>2613660</xdr:colOff>
      <xdr:row>14</xdr:row>
      <xdr:rowOff>10160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669540" y="7810500"/>
          <a:ext cx="2496820"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116840</xdr:colOff>
      <xdr:row>13</xdr:row>
      <xdr:rowOff>276860</xdr:rowOff>
    </xdr:from>
    <xdr:to>
      <xdr:col>2</xdr:col>
      <xdr:colOff>2613660</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669540" y="8087360"/>
          <a:ext cx="249682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141605</xdr:colOff>
      <xdr:row>12</xdr:row>
      <xdr:rowOff>1038860</xdr:rowOff>
    </xdr:from>
    <xdr:ext cx="3310255" cy="27305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694305" y="7544435"/>
          <a:ext cx="3310255"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74</xdr:row>
          <xdr:rowOff>0</xdr:rowOff>
        </xdr:from>
        <xdr:to>
          <xdr:col>2</xdr:col>
          <xdr:colOff>295275</xdr:colOff>
          <xdr:row>75</xdr:row>
          <xdr:rowOff>38100</xdr:rowOff>
        </xdr:to>
        <xdr:sp macro="" textlink="">
          <xdr:nvSpPr>
            <xdr:cNvPr id="11512" name="チェック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190500</xdr:rowOff>
        </xdr:from>
        <xdr:to>
          <xdr:col>2</xdr:col>
          <xdr:colOff>257175</xdr:colOff>
          <xdr:row>76</xdr:row>
          <xdr:rowOff>9525</xdr:rowOff>
        </xdr:to>
        <xdr:sp macro="" textlink="">
          <xdr:nvSpPr>
            <xdr:cNvPr id="11513" name="チェック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75</xdr:row>
          <xdr:rowOff>190500</xdr:rowOff>
        </xdr:from>
        <xdr:to>
          <xdr:col>2</xdr:col>
          <xdr:colOff>257175</xdr:colOff>
          <xdr:row>77</xdr:row>
          <xdr:rowOff>38100</xdr:rowOff>
        </xdr:to>
        <xdr:sp macro="" textlink="">
          <xdr:nvSpPr>
            <xdr:cNvPr id="11514" name="チェック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76</xdr:row>
          <xdr:rowOff>200025</xdr:rowOff>
        </xdr:from>
        <xdr:to>
          <xdr:col>2</xdr:col>
          <xdr:colOff>257175</xdr:colOff>
          <xdr:row>78</xdr:row>
          <xdr:rowOff>38100</xdr:rowOff>
        </xdr:to>
        <xdr:sp macro="" textlink="">
          <xdr:nvSpPr>
            <xdr:cNvPr id="11515" name="チェック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77</xdr:row>
          <xdr:rowOff>190500</xdr:rowOff>
        </xdr:from>
        <xdr:to>
          <xdr:col>2</xdr:col>
          <xdr:colOff>257175</xdr:colOff>
          <xdr:row>79</xdr:row>
          <xdr:rowOff>38100</xdr:rowOff>
        </xdr:to>
        <xdr:sp macro="" textlink="">
          <xdr:nvSpPr>
            <xdr:cNvPr id="11516" name="チェック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78</xdr:row>
          <xdr:rowOff>190500</xdr:rowOff>
        </xdr:from>
        <xdr:to>
          <xdr:col>2</xdr:col>
          <xdr:colOff>257175</xdr:colOff>
          <xdr:row>80</xdr:row>
          <xdr:rowOff>38100</xdr:rowOff>
        </xdr:to>
        <xdr:sp macro="" textlink="">
          <xdr:nvSpPr>
            <xdr:cNvPr id="11517" name="チェック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190500</xdr:rowOff>
        </xdr:from>
        <xdr:to>
          <xdr:col>2</xdr:col>
          <xdr:colOff>257175</xdr:colOff>
          <xdr:row>80</xdr:row>
          <xdr:rowOff>257175</xdr:rowOff>
        </xdr:to>
        <xdr:sp macro="" textlink="">
          <xdr:nvSpPr>
            <xdr:cNvPr id="11518" name="チェック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1980565</xdr:colOff>
      <xdr:row>12</xdr:row>
      <xdr:rowOff>1038860</xdr:rowOff>
    </xdr:from>
    <xdr:ext cx="3309620" cy="27305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1791315" y="7544435"/>
          <a:ext cx="33096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2</xdr:col>
      <xdr:colOff>141605</xdr:colOff>
      <xdr:row>9</xdr:row>
      <xdr:rowOff>741680</xdr:rowOff>
    </xdr:from>
    <xdr:ext cx="3310255" cy="276225"/>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28</xdr:row>
          <xdr:rowOff>1323975</xdr:rowOff>
        </xdr:from>
        <xdr:to>
          <xdr:col>2</xdr:col>
          <xdr:colOff>209550</xdr:colOff>
          <xdr:row>29</xdr:row>
          <xdr:rowOff>219075</xdr:rowOff>
        </xdr:to>
        <xdr:sp macro="" textlink="">
          <xdr:nvSpPr>
            <xdr:cNvPr id="11522" name="チェック 258" hidden="1">
              <a:extLst>
                <a:ext uri="{63B3BB69-23CF-44E3-9099-C40C66FF867C}">
                  <a14:compatExt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295275</xdr:rowOff>
        </xdr:from>
        <xdr:to>
          <xdr:col>2</xdr:col>
          <xdr:colOff>257175</xdr:colOff>
          <xdr:row>29</xdr:row>
          <xdr:rowOff>533400</xdr:rowOff>
        </xdr:to>
        <xdr:sp macro="" textlink="">
          <xdr:nvSpPr>
            <xdr:cNvPr id="11523" name="チェック 259" hidden="1">
              <a:extLst>
                <a:ext uri="{63B3BB69-23CF-44E3-9099-C40C66FF867C}">
                  <a14:compatExt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524" name="チェック 260" hidden="1">
              <a:extLst>
                <a:ext uri="{63B3BB69-23CF-44E3-9099-C40C66FF867C}">
                  <a14:compatExt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525" name="チェック 261" hidden="1">
              <a:extLst>
                <a:ext uri="{63B3BB69-23CF-44E3-9099-C40C66FF867C}">
                  <a14:compatExt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526" name="チェック 262" hidden="1">
              <a:extLst>
                <a:ext uri="{63B3BB69-23CF-44E3-9099-C40C66FF867C}">
                  <a14:compatExt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527" name="チェック 263" hidden="1">
              <a:extLst>
                <a:ext uri="{63B3BB69-23CF-44E3-9099-C40C66FF867C}">
                  <a14:compatExt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95250</xdr:rowOff>
        </xdr:from>
        <xdr:to>
          <xdr:col>2</xdr:col>
          <xdr:colOff>485775</xdr:colOff>
          <xdr:row>67</xdr:row>
          <xdr:rowOff>371475</xdr:rowOff>
        </xdr:to>
        <xdr:sp macro="" textlink="">
          <xdr:nvSpPr>
            <xdr:cNvPr id="11528" name="チェック 264" hidden="1">
              <a:extLst>
                <a:ext uri="{63B3BB69-23CF-44E3-9099-C40C66FF867C}">
                  <a14:compatExt spid="_x0000_s11528"/>
                </a:ext>
                <a:ext uri="{FF2B5EF4-FFF2-40B4-BE49-F238E27FC236}">
                  <a16:creationId xmlns:a16="http://schemas.microsoft.com/office/drawing/2014/main" id="{00000000-0008-0000-00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2114550</xdr:colOff>
          <xdr:row>67</xdr:row>
          <xdr:rowOff>85725</xdr:rowOff>
        </xdr:from>
        <xdr:to>
          <xdr:col>2</xdr:col>
          <xdr:colOff>2438400</xdr:colOff>
          <xdr:row>67</xdr:row>
          <xdr:rowOff>371475</xdr:rowOff>
        </xdr:to>
        <xdr:sp macro="" textlink="">
          <xdr:nvSpPr>
            <xdr:cNvPr id="11529" name="チェック 265" hidden="1">
              <a:extLst>
                <a:ext uri="{63B3BB69-23CF-44E3-9099-C40C66FF867C}">
                  <a14:compatExt spid="_x0000_s11529"/>
                </a:ext>
                <a:ext uri="{FF2B5EF4-FFF2-40B4-BE49-F238E27FC236}">
                  <a16:creationId xmlns:a16="http://schemas.microsoft.com/office/drawing/2014/main" id="{00000000-0008-0000-00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480695</xdr:colOff>
      <xdr:row>67</xdr:row>
      <xdr:rowOff>54610</xdr:rowOff>
    </xdr:from>
    <xdr:ext cx="899795" cy="3937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33395" y="31068010"/>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施設住所</a:t>
          </a:r>
        </a:p>
      </xdr:txBody>
    </xdr:sp>
    <xdr:clientData/>
  </xdr:oneCellAnchor>
  <xdr:oneCellAnchor>
    <xdr:from>
      <xdr:col>2</xdr:col>
      <xdr:colOff>2397760</xdr:colOff>
      <xdr:row>67</xdr:row>
      <xdr:rowOff>43815</xdr:rowOff>
    </xdr:from>
    <xdr:ext cx="899795" cy="393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50460" y="31057215"/>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法人住所</a:t>
          </a:r>
        </a:p>
      </xdr:txBody>
    </xdr:sp>
    <xdr:clientData/>
  </xdr:oneCellAnchor>
  <xdr:oneCellAnchor>
    <xdr:from>
      <xdr:col>2</xdr:col>
      <xdr:colOff>4215765</xdr:colOff>
      <xdr:row>67</xdr:row>
      <xdr:rowOff>29210</xdr:rowOff>
    </xdr:from>
    <xdr:ext cx="1085215" cy="3937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768465" y="31042610"/>
          <a:ext cx="108521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担当者住所</a:t>
          </a:r>
        </a:p>
      </xdr:txBody>
    </xdr:sp>
    <xdr:clientData/>
  </xdr:oneCellAnchor>
  <mc:AlternateContent xmlns:mc="http://schemas.openxmlformats.org/markup-compatibility/2006">
    <mc:Choice xmlns:a14="http://schemas.microsoft.com/office/drawing/2010/main" Requires="a14">
      <xdr:twoCellAnchor editAs="oneCell">
        <xdr:from>
          <xdr:col>2</xdr:col>
          <xdr:colOff>3924300</xdr:colOff>
          <xdr:row>67</xdr:row>
          <xdr:rowOff>95250</xdr:rowOff>
        </xdr:from>
        <xdr:to>
          <xdr:col>2</xdr:col>
          <xdr:colOff>4219575</xdr:colOff>
          <xdr:row>67</xdr:row>
          <xdr:rowOff>333375</xdr:rowOff>
        </xdr:to>
        <xdr:sp macro="" textlink="">
          <xdr:nvSpPr>
            <xdr:cNvPr id="11531" name="チェック 267" hidden="1">
              <a:extLst>
                <a:ext uri="{63B3BB69-23CF-44E3-9099-C40C66FF867C}">
                  <a14:compatExt spid="_x0000_s11531"/>
                </a:ext>
                <a:ext uri="{FF2B5EF4-FFF2-40B4-BE49-F238E27FC236}">
                  <a16:creationId xmlns:a16="http://schemas.microsoft.com/office/drawing/2014/main" id="{00000000-0008-0000-00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9525</xdr:rowOff>
        </xdr:from>
        <xdr:to>
          <xdr:col>2</xdr:col>
          <xdr:colOff>400050</xdr:colOff>
          <xdr:row>59</xdr:row>
          <xdr:rowOff>276225</xdr:rowOff>
        </xdr:to>
        <xdr:sp macro="" textlink="">
          <xdr:nvSpPr>
            <xdr:cNvPr id="11532" name="チェック 268" hidden="1">
              <a:extLst>
                <a:ext uri="{63B3BB69-23CF-44E3-9099-C40C66FF867C}">
                  <a14:compatExt spid="_x0000_s11532"/>
                </a:ext>
                <a:ext uri="{FF2B5EF4-FFF2-40B4-BE49-F238E27FC236}">
                  <a16:creationId xmlns:a16="http://schemas.microsoft.com/office/drawing/2014/main" id="{00000000-0008-0000-00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246380</xdr:colOff>
      <xdr:row>58</xdr:row>
      <xdr:rowOff>294005</xdr:rowOff>
    </xdr:from>
    <xdr:ext cx="1171575" cy="3276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99080" y="28373705"/>
          <a:ext cx="1171575"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施設住所と同じ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1447800</xdr:colOff>
          <xdr:row>59</xdr:row>
          <xdr:rowOff>9525</xdr:rowOff>
        </xdr:from>
        <xdr:to>
          <xdr:col>2</xdr:col>
          <xdr:colOff>1771650</xdr:colOff>
          <xdr:row>59</xdr:row>
          <xdr:rowOff>295275</xdr:rowOff>
        </xdr:to>
        <xdr:sp macro="" textlink="">
          <xdr:nvSpPr>
            <xdr:cNvPr id="11533" name="チェック 269" hidden="1">
              <a:extLst>
                <a:ext uri="{63B3BB69-23CF-44E3-9099-C40C66FF867C}">
                  <a14:compatExt spid="_x0000_s11533"/>
                </a:ext>
                <a:ext uri="{FF2B5EF4-FFF2-40B4-BE49-F238E27FC236}">
                  <a16:creationId xmlns:a16="http://schemas.microsoft.com/office/drawing/2014/main" id="{00000000-0008-0000-00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1614805</xdr:colOff>
      <xdr:row>58</xdr:row>
      <xdr:rowOff>290830</xdr:rowOff>
    </xdr:from>
    <xdr:ext cx="1170940" cy="3276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67505" y="28370530"/>
          <a:ext cx="117094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法人住所と同じ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2847975</xdr:colOff>
          <xdr:row>59</xdr:row>
          <xdr:rowOff>0</xdr:rowOff>
        </xdr:from>
        <xdr:to>
          <xdr:col>2</xdr:col>
          <xdr:colOff>3171825</xdr:colOff>
          <xdr:row>59</xdr:row>
          <xdr:rowOff>285750</xdr:rowOff>
        </xdr:to>
        <xdr:sp macro="" textlink="">
          <xdr:nvSpPr>
            <xdr:cNvPr id="11535" name="チェック 271" hidden="1">
              <a:extLst>
                <a:ext uri="{63B3BB69-23CF-44E3-9099-C40C66FF867C}">
                  <a14:compatExt spid="_x0000_s11535"/>
                </a:ext>
                <a:ext uri="{FF2B5EF4-FFF2-40B4-BE49-F238E27FC236}">
                  <a16:creationId xmlns:a16="http://schemas.microsoft.com/office/drawing/2014/main" id="{00000000-0008-0000-00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3060881</xdr:colOff>
      <xdr:row>58</xdr:row>
      <xdr:rowOff>288290</xdr:rowOff>
    </xdr:from>
    <xdr:ext cx="3288030" cy="3276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19024" y="28455076"/>
          <a:ext cx="328803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その他（以下のセルに住所を入力してください）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106045</xdr:colOff>
      <xdr:row>5</xdr:row>
      <xdr:rowOff>190500</xdr:rowOff>
    </xdr:from>
    <xdr:to>
      <xdr:col>13</xdr:col>
      <xdr:colOff>400685</xdr:colOff>
      <xdr:row>20</xdr:row>
      <xdr:rowOff>59055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rcRect l="4475" t="4286" r="16838" b="7256"/>
        <a:stretch>
          <a:fillRect/>
        </a:stretch>
      </xdr:blipFill>
      <xdr:spPr>
        <a:xfrm>
          <a:off x="1439545" y="1390650"/>
          <a:ext cx="7628890" cy="4945380"/>
        </a:xfrm>
        <a:prstGeom prst="rect">
          <a:avLst/>
        </a:prstGeom>
        <a:ln>
          <a:solidFill>
            <a:schemeClr val="tx1"/>
          </a:solidFill>
        </a:ln>
      </xdr:spPr>
    </xdr:pic>
    <xdr:clientData/>
  </xdr:twoCellAnchor>
  <xdr:twoCellAnchor editAs="oneCell">
    <xdr:from>
      <xdr:col>20</xdr:col>
      <xdr:colOff>68580</xdr:colOff>
      <xdr:row>4</xdr:row>
      <xdr:rowOff>235585</xdr:rowOff>
    </xdr:from>
    <xdr:to>
      <xdr:col>34</xdr:col>
      <xdr:colOff>497840</xdr:colOff>
      <xdr:row>53</xdr:row>
      <xdr:rowOff>150495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stretch>
          <a:fillRect/>
        </a:stretch>
      </xdr:blipFill>
      <xdr:spPr>
        <a:xfrm>
          <a:off x="18832830" y="1197610"/>
          <a:ext cx="9763760" cy="21289010"/>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チェック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チェック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チェック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チェック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チェック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チェック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チェック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チェック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チェック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チェック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チェック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チェック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チェック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チェック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チェック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チェック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チェック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チェック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チェック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チェック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チェック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チェック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チェック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チェック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チェック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チェック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チェック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チェック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チェック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チェック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チェック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チェック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チェック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327025</xdr:colOff>
      <xdr:row>1</xdr:row>
      <xdr:rowOff>47625</xdr:rowOff>
    </xdr:from>
    <xdr:ext cx="3101975" cy="6915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25025" y="285750"/>
          <a:ext cx="3101975" cy="691515"/>
        </a:xfrm>
        <a:prstGeom prst="rect">
          <a:avLst/>
        </a:prstGeom>
        <a:solidFill>
          <a:schemeClr val="accent1">
            <a:lumMod val="20000"/>
            <a:lumOff val="80000"/>
          </a:schemeClr>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530225</xdr:colOff>
      <xdr:row>2</xdr:row>
      <xdr:rowOff>0</xdr:rowOff>
    </xdr:from>
    <xdr:ext cx="5929630" cy="69278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475" y="485775"/>
          <a:ext cx="5929630" cy="692785"/>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285750</xdr:colOff>
      <xdr:row>5</xdr:row>
      <xdr:rowOff>203835</xdr:rowOff>
    </xdr:from>
    <xdr:to>
      <xdr:col>18</xdr:col>
      <xdr:colOff>69215</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287000" y="1403985"/>
          <a:ext cx="7146290" cy="10629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577850</xdr:colOff>
      <xdr:row>9</xdr:row>
      <xdr:rowOff>483870</xdr:rowOff>
    </xdr:from>
    <xdr:to>
      <xdr:col>27</xdr:col>
      <xdr:colOff>85090</xdr:colOff>
      <xdr:row>9</xdr:row>
      <xdr:rowOff>1023620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42350" y="3617595"/>
          <a:ext cx="2174240" cy="539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173355</xdr:rowOff>
    </xdr:from>
    <xdr:to>
      <xdr:col>12</xdr:col>
      <xdr:colOff>547370</xdr:colOff>
      <xdr:row>7</xdr:row>
      <xdr:rowOff>0</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11630"/>
          <a:ext cx="2642870" cy="855345"/>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274955</xdr:colOff>
      <xdr:row>26</xdr:row>
      <xdr:rowOff>12700</xdr:rowOff>
    </xdr:from>
    <xdr:to>
      <xdr:col>18</xdr:col>
      <xdr:colOff>104140</xdr:colOff>
      <xdr:row>26</xdr:row>
      <xdr:rowOff>1511300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276205" y="7718425"/>
          <a:ext cx="7192010" cy="1498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94615</xdr:colOff>
      <xdr:row>24</xdr:row>
      <xdr:rowOff>73660</xdr:rowOff>
    </xdr:from>
    <xdr:to>
      <xdr:col>34</xdr:col>
      <xdr:colOff>177165</xdr:colOff>
      <xdr:row>26</xdr:row>
      <xdr:rowOff>622300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615" y="7303135"/>
          <a:ext cx="3416300" cy="102489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26</xdr:row>
      <xdr:rowOff>1581150</xdr:rowOff>
    </xdr:from>
    <xdr:to>
      <xdr:col>18</xdr:col>
      <xdr:colOff>104140</xdr:colOff>
      <xdr:row>27</xdr:row>
      <xdr:rowOff>1199515</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10306050" y="9286875"/>
          <a:ext cx="7162165" cy="1237615"/>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294005</xdr:colOff>
      <xdr:row>27</xdr:row>
      <xdr:rowOff>1271905</xdr:rowOff>
    </xdr:from>
    <xdr:to>
      <xdr:col>18</xdr:col>
      <xdr:colOff>104140</xdr:colOff>
      <xdr:row>28</xdr:row>
      <xdr:rowOff>1386205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295255" y="10596880"/>
          <a:ext cx="7172960" cy="1438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310515</xdr:colOff>
      <xdr:row>29</xdr:row>
      <xdr:rowOff>13970</xdr:rowOff>
    </xdr:from>
    <xdr:to>
      <xdr:col>18</xdr:col>
      <xdr:colOff>138430</xdr:colOff>
      <xdr:row>30</xdr:row>
      <xdr:rowOff>897890</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10311765" y="12129770"/>
          <a:ext cx="7190740" cy="26841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307340</xdr:colOff>
      <xdr:row>31</xdr:row>
      <xdr:rowOff>89535</xdr:rowOff>
    </xdr:from>
    <xdr:to>
      <xdr:col>18</xdr:col>
      <xdr:colOff>142875</xdr:colOff>
      <xdr:row>36</xdr:row>
      <xdr:rowOff>26670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590" y="14910435"/>
          <a:ext cx="7198360" cy="16230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303530</xdr:colOff>
      <xdr:row>36</xdr:row>
      <xdr:rowOff>140335</xdr:rowOff>
    </xdr:from>
    <xdr:to>
      <xdr:col>18</xdr:col>
      <xdr:colOff>155575</xdr:colOff>
      <xdr:row>47</xdr:row>
      <xdr:rowOff>67945</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304780" y="16647160"/>
          <a:ext cx="7214870" cy="298513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1854835</xdr:colOff>
      <xdr:row>6</xdr:row>
      <xdr:rowOff>770255</xdr:rowOff>
    </xdr:from>
    <xdr:ext cx="1847215" cy="27559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12189460" y="2208530"/>
          <a:ext cx="184721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16</xdr:col>
      <xdr:colOff>1854835</xdr:colOff>
      <xdr:row>9</xdr:row>
      <xdr:rowOff>1059180</xdr:rowOff>
    </xdr:from>
    <xdr:ext cx="1847215" cy="271145"/>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189460" y="4192905"/>
          <a:ext cx="184721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17</xdr:col>
      <xdr:colOff>1906905</xdr:colOff>
      <xdr:row>9</xdr:row>
      <xdr:rowOff>655320</xdr:rowOff>
    </xdr:from>
    <xdr:ext cx="3181985" cy="56515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137005" y="3789045"/>
          <a:ext cx="3181985" cy="565150"/>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271780</xdr:colOff>
      <xdr:row>26</xdr:row>
      <xdr:rowOff>698500</xdr:rowOff>
    </xdr:from>
    <xdr:ext cx="6647815" cy="692150"/>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30" y="8404225"/>
          <a:ext cx="6647815" cy="692150"/>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52070</xdr:colOff>
      <xdr:row>9</xdr:row>
      <xdr:rowOff>690880</xdr:rowOff>
    </xdr:from>
    <xdr:to>
      <xdr:col>27</xdr:col>
      <xdr:colOff>528320</xdr:colOff>
      <xdr:row>9</xdr:row>
      <xdr:rowOff>1124585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483570" y="3824605"/>
          <a:ext cx="476250" cy="433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31115</xdr:colOff>
      <xdr:row>6</xdr:row>
      <xdr:rowOff>653415</xdr:rowOff>
    </xdr:from>
    <xdr:to>
      <xdr:col>18</xdr:col>
      <xdr:colOff>516255</xdr:colOff>
      <xdr:row>7</xdr:row>
      <xdr:rowOff>66675</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17395190" y="2091690"/>
          <a:ext cx="485140" cy="441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69215</xdr:colOff>
      <xdr:row>6</xdr:row>
      <xdr:rowOff>495935</xdr:rowOff>
    </xdr:from>
    <xdr:to>
      <xdr:col>23</xdr:col>
      <xdr:colOff>577850</xdr:colOff>
      <xdr:row>9</xdr:row>
      <xdr:rowOff>751205</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33290" y="1934210"/>
          <a:ext cx="3909060" cy="195072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24</xdr:row>
      <xdr:rowOff>87630</xdr:rowOff>
    </xdr:from>
    <xdr:to>
      <xdr:col>18</xdr:col>
      <xdr:colOff>528955</xdr:colOff>
      <xdr:row>26</xdr:row>
      <xdr:rowOff>44450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416780" y="7317105"/>
          <a:ext cx="476250" cy="433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602615</xdr:colOff>
      <xdr:row>6</xdr:row>
      <xdr:rowOff>528320</xdr:rowOff>
    </xdr:from>
    <xdr:to>
      <xdr:col>16</xdr:col>
      <xdr:colOff>0</xdr:colOff>
      <xdr:row>8</xdr:row>
      <xdr:rowOff>23495</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15" y="1966595"/>
          <a:ext cx="1731010" cy="8572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564515</xdr:colOff>
      <xdr:row>6</xdr:row>
      <xdr:rowOff>512445</xdr:rowOff>
    </xdr:from>
    <xdr:to>
      <xdr:col>16</xdr:col>
      <xdr:colOff>0</xdr:colOff>
      <xdr:row>11</xdr:row>
      <xdr:rowOff>23495</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15" y="1950720"/>
          <a:ext cx="1769110" cy="28257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78740</xdr:colOff>
      <xdr:row>26</xdr:row>
      <xdr:rowOff>120650</xdr:rowOff>
    </xdr:from>
    <xdr:to>
      <xdr:col>29</xdr:col>
      <xdr:colOff>71120</xdr:colOff>
      <xdr:row>26</xdr:row>
      <xdr:rowOff>768350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42815" y="7826375"/>
          <a:ext cx="7393305" cy="64770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283210</xdr:colOff>
      <xdr:row>12</xdr:row>
      <xdr:rowOff>6350</xdr:rowOff>
    </xdr:from>
    <xdr:to>
      <xdr:col>18</xdr:col>
      <xdr:colOff>112395</xdr:colOff>
      <xdr:row>25</xdr:row>
      <xdr:rowOff>190500</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460" y="5092700"/>
          <a:ext cx="7192010" cy="2565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104140</xdr:colOff>
      <xdr:row>27</xdr:row>
      <xdr:rowOff>680085</xdr:rowOff>
    </xdr:from>
    <xdr:to>
      <xdr:col>34</xdr:col>
      <xdr:colOff>119380</xdr:colOff>
      <xdr:row>29</xdr:row>
      <xdr:rowOff>1044575</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4869140" y="10005060"/>
          <a:ext cx="3348990" cy="31553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107950</xdr:colOff>
      <xdr:row>29</xdr:row>
      <xdr:rowOff>727075</xdr:rowOff>
    </xdr:from>
    <xdr:to>
      <xdr:col>34</xdr:col>
      <xdr:colOff>584200</xdr:colOff>
      <xdr:row>29</xdr:row>
      <xdr:rowOff>1157605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06700" y="12842875"/>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68580</xdr:colOff>
      <xdr:row>26</xdr:row>
      <xdr:rowOff>1098550</xdr:rowOff>
    </xdr:from>
    <xdr:to>
      <xdr:col>18</xdr:col>
      <xdr:colOff>544830</xdr:colOff>
      <xdr:row>26</xdr:row>
      <xdr:rowOff>1530350</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432655" y="880427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113665</xdr:colOff>
      <xdr:row>26</xdr:row>
      <xdr:rowOff>317500</xdr:rowOff>
    </xdr:from>
    <xdr:to>
      <xdr:col>34</xdr:col>
      <xdr:colOff>589915</xdr:colOff>
      <xdr:row>26</xdr:row>
      <xdr:rowOff>749300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415" y="802322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285115</xdr:colOff>
      <xdr:row>9</xdr:row>
      <xdr:rowOff>100965</xdr:rowOff>
    </xdr:from>
    <xdr:to>
      <xdr:col>12</xdr:col>
      <xdr:colOff>367665</xdr:colOff>
      <xdr:row>11</xdr:row>
      <xdr:rowOff>46990</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365" y="3234690"/>
          <a:ext cx="3416300" cy="1565275"/>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360045</xdr:colOff>
      <xdr:row>9</xdr:row>
      <xdr:rowOff>902335</xdr:rowOff>
    </xdr:from>
    <xdr:to>
      <xdr:col>15</xdr:col>
      <xdr:colOff>304800</xdr:colOff>
      <xdr:row>27</xdr:row>
      <xdr:rowOff>581660</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1045" y="4036060"/>
          <a:ext cx="1945005" cy="5870575"/>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112395</xdr:colOff>
      <xdr:row>20</xdr:row>
      <xdr:rowOff>97790</xdr:rowOff>
    </xdr:from>
    <xdr:to>
      <xdr:col>29</xdr:col>
      <xdr:colOff>104140</xdr:colOff>
      <xdr:row>28</xdr:row>
      <xdr:rowOff>932180</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76470" y="6374765"/>
          <a:ext cx="7392670" cy="520636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28</xdr:row>
      <xdr:rowOff>972185</xdr:rowOff>
    </xdr:from>
    <xdr:to>
      <xdr:col>18</xdr:col>
      <xdr:colOff>558800</xdr:colOff>
      <xdr:row>28</xdr:row>
      <xdr:rowOff>1403350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446625" y="11621135"/>
          <a:ext cx="47625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111760</xdr:colOff>
      <xdr:row>19</xdr:row>
      <xdr:rowOff>105410</xdr:rowOff>
    </xdr:from>
    <xdr:to>
      <xdr:col>34</xdr:col>
      <xdr:colOff>588010</xdr:colOff>
      <xdr:row>21</xdr:row>
      <xdr:rowOff>59055</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510" y="6144260"/>
          <a:ext cx="476250" cy="429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112395</xdr:colOff>
      <xdr:row>10</xdr:row>
      <xdr:rowOff>196215</xdr:rowOff>
    </xdr:from>
    <xdr:to>
      <xdr:col>34</xdr:col>
      <xdr:colOff>194310</xdr:colOff>
      <xdr:row>20</xdr:row>
      <xdr:rowOff>156210</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4877395" y="4615815"/>
          <a:ext cx="3415665" cy="181737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187325</xdr:colOff>
      <xdr:row>29</xdr:row>
      <xdr:rowOff>1228090</xdr:rowOff>
    </xdr:from>
    <xdr:to>
      <xdr:col>33</xdr:col>
      <xdr:colOff>294640</xdr:colOff>
      <xdr:row>30</xdr:row>
      <xdr:rowOff>347980</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4952325" y="13343890"/>
          <a:ext cx="2774315" cy="9201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155575</xdr:colOff>
      <xdr:row>29</xdr:row>
      <xdr:rowOff>1659255</xdr:rowOff>
    </xdr:from>
    <xdr:to>
      <xdr:col>29</xdr:col>
      <xdr:colOff>187325</xdr:colOff>
      <xdr:row>29</xdr:row>
      <xdr:rowOff>1687195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519650" y="13775055"/>
          <a:ext cx="7432675" cy="2794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88265</xdr:colOff>
      <xdr:row>30</xdr:row>
      <xdr:rowOff>535940</xdr:rowOff>
    </xdr:from>
    <xdr:to>
      <xdr:col>18</xdr:col>
      <xdr:colOff>564515</xdr:colOff>
      <xdr:row>31</xdr:row>
      <xdr:rowOff>66675</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452340" y="14451965"/>
          <a:ext cx="476250" cy="435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240665</xdr:colOff>
      <xdr:row>30</xdr:row>
      <xdr:rowOff>31750</xdr:rowOff>
    </xdr:from>
    <xdr:to>
      <xdr:col>34</xdr:col>
      <xdr:colOff>41275</xdr:colOff>
      <xdr:row>30</xdr:row>
      <xdr:rowOff>461010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672665" y="13947775"/>
          <a:ext cx="467360" cy="429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588645</xdr:colOff>
      <xdr:row>33</xdr:row>
      <xdr:rowOff>313690</xdr:rowOff>
    </xdr:from>
    <xdr:to>
      <xdr:col>34</xdr:col>
      <xdr:colOff>269240</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353145" y="15534640"/>
          <a:ext cx="7014845" cy="512508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151765</xdr:colOff>
      <xdr:row>34</xdr:row>
      <xdr:rowOff>57150</xdr:rowOff>
    </xdr:from>
    <xdr:to>
      <xdr:col>23</xdr:col>
      <xdr:colOff>588645</xdr:colOff>
      <xdr:row>41</xdr:row>
      <xdr:rowOff>63500</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515840" y="15754350"/>
          <a:ext cx="3837305" cy="235902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131445</xdr:colOff>
      <xdr:row>35</xdr:row>
      <xdr:rowOff>16510</xdr:rowOff>
    </xdr:from>
    <xdr:to>
      <xdr:col>18</xdr:col>
      <xdr:colOff>607695</xdr:colOff>
      <xdr:row>36</xdr:row>
      <xdr:rowOff>94615</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495520" y="16170910"/>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195580</xdr:colOff>
      <xdr:row>50</xdr:row>
      <xdr:rowOff>93345</xdr:rowOff>
    </xdr:from>
    <xdr:to>
      <xdr:col>35</xdr:col>
      <xdr:colOff>5080</xdr:colOff>
      <xdr:row>52</xdr:row>
      <xdr:rowOff>55880</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294330" y="20372070"/>
          <a:ext cx="476250" cy="438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127000</xdr:colOff>
      <xdr:row>45</xdr:row>
      <xdr:rowOff>184150</xdr:rowOff>
    </xdr:from>
    <xdr:to>
      <xdr:col>18</xdr:col>
      <xdr:colOff>603250</xdr:colOff>
      <xdr:row>47</xdr:row>
      <xdr:rowOff>123190</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491075" y="19262725"/>
          <a:ext cx="476250" cy="4248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248920</xdr:colOff>
      <xdr:row>26</xdr:row>
      <xdr:rowOff>1555750</xdr:rowOff>
    </xdr:from>
    <xdr:to>
      <xdr:col>33</xdr:col>
      <xdr:colOff>50165</xdr:colOff>
      <xdr:row>27</xdr:row>
      <xdr:rowOff>347980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014170" y="9261475"/>
          <a:ext cx="467995" cy="411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94615</xdr:colOff>
      <xdr:row>26</xdr:row>
      <xdr:rowOff>698500</xdr:rowOff>
    </xdr:from>
    <xdr:to>
      <xdr:col>32</xdr:col>
      <xdr:colOff>269240</xdr:colOff>
      <xdr:row>27</xdr:row>
      <xdr:rowOff>212725</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859615" y="8404225"/>
          <a:ext cx="2174875" cy="113347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302895</xdr:colOff>
      <xdr:row>27</xdr:row>
      <xdr:rowOff>36195</xdr:rowOff>
    </xdr:from>
    <xdr:to>
      <xdr:col>13</xdr:col>
      <xdr:colOff>613410</xdr:colOff>
      <xdr:row>28</xdr:row>
      <xdr:rowOff>143510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395" y="9361170"/>
          <a:ext cx="7644765" cy="1431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2476500</xdr:colOff>
      <xdr:row>60</xdr:row>
      <xdr:rowOff>85348</xdr:rowOff>
    </xdr:from>
    <xdr:to>
      <xdr:col>15</xdr:col>
      <xdr:colOff>216059</xdr:colOff>
      <xdr:row>80</xdr:row>
      <xdr:rowOff>88199</xdr:rowOff>
    </xdr:to>
    <xdr:pic>
      <xdr:nvPicPr>
        <xdr:cNvPr id="48" name="図 47">
          <a:extLst>
            <a:ext uri="{FF2B5EF4-FFF2-40B4-BE49-F238E27FC236}">
              <a16:creationId xmlns:a16="http://schemas.microsoft.com/office/drawing/2014/main" id="{A366085D-8473-BE0A-DA17-A0F40C222CAF}"/>
            </a:ext>
          </a:extLst>
        </xdr:cNvPr>
        <xdr:cNvPicPr>
          <a:picLocks noChangeAspect="1"/>
        </xdr:cNvPicPr>
      </xdr:nvPicPr>
      <xdr:blipFill>
        <a:blip xmlns:r="http://schemas.openxmlformats.org/officeDocument/2006/relationships" r:embed="rId1"/>
        <a:stretch>
          <a:fillRect/>
        </a:stretch>
      </xdr:blipFill>
      <xdr:spPr>
        <a:xfrm>
          <a:off x="10926536" y="29259062"/>
          <a:ext cx="9346452" cy="7963030"/>
        </a:xfrm>
        <a:prstGeom prst="rect">
          <a:avLst/>
        </a:prstGeom>
      </xdr:spPr>
    </xdr:pic>
    <xdr:clientData/>
  </xdr:twoCellAnchor>
  <xdr:twoCellAnchor editAs="oneCell">
    <xdr:from>
      <xdr:col>5</xdr:col>
      <xdr:colOff>2434294</xdr:colOff>
      <xdr:row>44</xdr:row>
      <xdr:rowOff>39802</xdr:rowOff>
    </xdr:from>
    <xdr:to>
      <xdr:col>15</xdr:col>
      <xdr:colOff>91531</xdr:colOff>
      <xdr:row>58</xdr:row>
      <xdr:rowOff>272142</xdr:rowOff>
    </xdr:to>
    <xdr:pic>
      <xdr:nvPicPr>
        <xdr:cNvPr id="25" name="図 24">
          <a:extLst>
            <a:ext uri="{FF2B5EF4-FFF2-40B4-BE49-F238E27FC236}">
              <a16:creationId xmlns:a16="http://schemas.microsoft.com/office/drawing/2014/main" id="{F20055DD-4034-5CC2-9374-8E99CD405A2F}"/>
            </a:ext>
          </a:extLst>
        </xdr:cNvPr>
        <xdr:cNvPicPr>
          <a:picLocks noChangeAspect="1"/>
        </xdr:cNvPicPr>
      </xdr:nvPicPr>
      <xdr:blipFill rotWithShape="1">
        <a:blip xmlns:r="http://schemas.openxmlformats.org/officeDocument/2006/relationships" r:embed="rId2"/>
        <a:srcRect b="15849"/>
        <a:stretch/>
      </xdr:blipFill>
      <xdr:spPr>
        <a:xfrm>
          <a:off x="10884330" y="23022266"/>
          <a:ext cx="9264130" cy="5716019"/>
        </a:xfrm>
        <a:prstGeom prst="rect">
          <a:avLst/>
        </a:prstGeom>
      </xdr:spPr>
    </xdr:pic>
    <xdr:clientData/>
  </xdr:twoCellAnchor>
  <xdr:twoCellAnchor editAs="oneCell">
    <xdr:from>
      <xdr:col>6</xdr:col>
      <xdr:colOff>1173480</xdr:colOff>
      <xdr:row>36</xdr:row>
      <xdr:rowOff>648970</xdr:rowOff>
    </xdr:from>
    <xdr:to>
      <xdr:col>8</xdr:col>
      <xdr:colOff>318770</xdr:colOff>
      <xdr:row>41</xdr:row>
      <xdr:rowOff>144781</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1508105" y="17936845"/>
          <a:ext cx="3241040" cy="2172335"/>
        </a:xfrm>
        <a:prstGeom prst="rect">
          <a:avLst/>
        </a:prstGeom>
      </xdr:spPr>
    </xdr:pic>
    <xdr:clientData/>
  </xdr:twoCellAnchor>
  <xdr:twoCellAnchor editAs="oneCell">
    <xdr:from>
      <xdr:col>6</xdr:col>
      <xdr:colOff>1023620</xdr:colOff>
      <xdr:row>33</xdr:row>
      <xdr:rowOff>36195</xdr:rowOff>
    </xdr:from>
    <xdr:to>
      <xdr:col>8</xdr:col>
      <xdr:colOff>216535</xdr:colOff>
      <xdr:row>36</xdr:row>
      <xdr:rowOff>574674</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11358245" y="15352395"/>
          <a:ext cx="3288665" cy="2510155"/>
        </a:xfrm>
        <a:prstGeom prst="rect">
          <a:avLst/>
        </a:prstGeom>
        <a:ln>
          <a:solidFill>
            <a:schemeClr val="tx1">
              <a:lumMod val="50000"/>
              <a:lumOff val="50000"/>
            </a:schemeClr>
          </a:solidFill>
        </a:ln>
      </xdr:spPr>
    </xdr:pic>
    <xdr:clientData/>
  </xdr:twoCellAnchor>
  <xdr:twoCellAnchor>
    <xdr:from>
      <xdr:col>7</xdr:col>
      <xdr:colOff>1594485</xdr:colOff>
      <xdr:row>36</xdr:row>
      <xdr:rowOff>297180</xdr:rowOff>
    </xdr:from>
    <xdr:to>
      <xdr:col>7</xdr:col>
      <xdr:colOff>2040890</xdr:colOff>
      <xdr:row>36</xdr:row>
      <xdr:rowOff>669290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900785" y="17585055"/>
          <a:ext cx="446405" cy="37211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1702435</xdr:colOff>
      <xdr:row>36</xdr:row>
      <xdr:rowOff>797560</xdr:rowOff>
    </xdr:from>
    <xdr:to>
      <xdr:col>7</xdr:col>
      <xdr:colOff>1983105</xdr:colOff>
      <xdr:row>36</xdr:row>
      <xdr:rowOff>1054735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4008735" y="18085435"/>
          <a:ext cx="280670" cy="25717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1472565</xdr:colOff>
      <xdr:row>37</xdr:row>
      <xdr:rowOff>18415</xdr:rowOff>
    </xdr:from>
    <xdr:to>
      <xdr:col>7</xdr:col>
      <xdr:colOff>1922780</xdr:colOff>
      <xdr:row>38</xdr:row>
      <xdr:rowOff>158115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807190" y="19030315"/>
          <a:ext cx="2421890" cy="3778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344805</xdr:colOff>
      <xdr:row>33</xdr:row>
      <xdr:rowOff>40640</xdr:rowOff>
    </xdr:from>
    <xdr:to>
      <xdr:col>14</xdr:col>
      <xdr:colOff>86995</xdr:colOff>
      <xdr:row>33</xdr:row>
      <xdr:rowOff>397510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775180" y="15356840"/>
          <a:ext cx="3742690" cy="3568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501015</xdr:colOff>
      <xdr:row>36</xdr:row>
      <xdr:rowOff>567690</xdr:rowOff>
    </xdr:from>
    <xdr:to>
      <xdr:col>13</xdr:col>
      <xdr:colOff>148590</xdr:colOff>
      <xdr:row>36</xdr:row>
      <xdr:rowOff>986790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1390" y="17855565"/>
          <a:ext cx="2981325" cy="419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433705</xdr:colOff>
      <xdr:row>33</xdr:row>
      <xdr:rowOff>48260</xdr:rowOff>
    </xdr:from>
    <xdr:to>
      <xdr:col>6</xdr:col>
      <xdr:colOff>770890</xdr:colOff>
      <xdr:row>33</xdr:row>
      <xdr:rowOff>443865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15580" y="15364460"/>
          <a:ext cx="3289935" cy="3956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1661795</xdr:colOff>
      <xdr:row>35</xdr:row>
      <xdr:rowOff>850265</xdr:rowOff>
    </xdr:from>
    <xdr:to>
      <xdr:col>6</xdr:col>
      <xdr:colOff>1437640</xdr:colOff>
      <xdr:row>37</xdr:row>
      <xdr:rowOff>173990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10119995" y="17080865"/>
          <a:ext cx="1652270" cy="210502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282575</xdr:colOff>
      <xdr:row>34</xdr:row>
      <xdr:rowOff>43815</xdr:rowOff>
    </xdr:from>
    <xdr:to>
      <xdr:col>8</xdr:col>
      <xdr:colOff>619125</xdr:colOff>
      <xdr:row>34</xdr:row>
      <xdr:rowOff>384175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a:stretch>
          <a:fillRect/>
        </a:stretch>
      </xdr:blipFill>
      <xdr:spPr>
        <a:xfrm>
          <a:off x="14712950" y="15874365"/>
          <a:ext cx="336550" cy="340360"/>
        </a:xfrm>
        <a:prstGeom prst="rect">
          <a:avLst/>
        </a:prstGeom>
        <a:noFill/>
      </xdr:spPr>
    </xdr:pic>
    <xdr:clientData/>
  </xdr:twoCellAnchor>
  <xdr:twoCellAnchor>
    <xdr:from>
      <xdr:col>5</xdr:col>
      <xdr:colOff>2429782</xdr:colOff>
      <xdr:row>44</xdr:row>
      <xdr:rowOff>307197</xdr:rowOff>
    </xdr:from>
    <xdr:to>
      <xdr:col>15</xdr:col>
      <xdr:colOff>244928</xdr:colOff>
      <xdr:row>49</xdr:row>
      <xdr:rowOff>285750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79818" y="23289661"/>
          <a:ext cx="9422039" cy="20604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27215</xdr:colOff>
      <xdr:row>46</xdr:row>
      <xdr:rowOff>312965</xdr:rowOff>
    </xdr:from>
    <xdr:to>
      <xdr:col>5</xdr:col>
      <xdr:colOff>2429782</xdr:colOff>
      <xdr:row>47</xdr:row>
      <xdr:rowOff>71955</xdr:rowOff>
    </xdr:to>
    <xdr:cxnSp macro="">
      <xdr:nvCxnSpPr>
        <xdr:cNvPr id="17" name="直線コネクタ 16">
          <a:extLst>
            <a:ext uri="{FF2B5EF4-FFF2-40B4-BE49-F238E27FC236}">
              <a16:creationId xmlns:a16="http://schemas.microsoft.com/office/drawing/2014/main" id="{00000000-0008-0000-0200-000011000000}"/>
            </a:ext>
          </a:extLst>
        </xdr:cNvPr>
        <xdr:cNvCxnSpPr>
          <a:stCxn id="15" idx="1"/>
        </xdr:cNvCxnSpPr>
      </xdr:nvCxnSpPr>
      <xdr:spPr>
        <a:xfrm flipH="1" flipV="1">
          <a:off x="7402286" y="24152679"/>
          <a:ext cx="3477532" cy="16720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2445812</xdr:colOff>
      <xdr:row>49</xdr:row>
      <xdr:rowOff>387603</xdr:rowOff>
    </xdr:from>
    <xdr:to>
      <xdr:col>15</xdr:col>
      <xdr:colOff>258535</xdr:colOff>
      <xdr:row>57</xdr:row>
      <xdr:rowOff>27215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895848" y="25451960"/>
          <a:ext cx="9419616" cy="2633184"/>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4169410</xdr:colOff>
      <xdr:row>53</xdr:row>
      <xdr:rowOff>343481</xdr:rowOff>
    </xdr:from>
    <xdr:to>
      <xdr:col>5</xdr:col>
      <xdr:colOff>2445812</xdr:colOff>
      <xdr:row>55</xdr:row>
      <xdr:rowOff>301536</xdr:rowOff>
    </xdr:to>
    <xdr:cxnSp macro="">
      <xdr:nvCxnSpPr>
        <xdr:cNvPr id="19" name="直線コネクタ 18">
          <a:extLst>
            <a:ext uri="{FF2B5EF4-FFF2-40B4-BE49-F238E27FC236}">
              <a16:creationId xmlns:a16="http://schemas.microsoft.com/office/drawing/2014/main" id="{00000000-0008-0000-0200-000013000000}"/>
            </a:ext>
          </a:extLst>
        </xdr:cNvPr>
        <xdr:cNvCxnSpPr>
          <a:stCxn id="18" idx="1"/>
        </xdr:cNvCxnSpPr>
      </xdr:nvCxnSpPr>
      <xdr:spPr>
        <a:xfrm flipH="1">
          <a:off x="7367089" y="26768552"/>
          <a:ext cx="3528759" cy="77448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4163785</xdr:colOff>
      <xdr:row>64</xdr:row>
      <xdr:rowOff>177507</xdr:rowOff>
    </xdr:from>
    <xdr:to>
      <xdr:col>5</xdr:col>
      <xdr:colOff>2479212</xdr:colOff>
      <xdr:row>67</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49" idx="1"/>
        </xdr:cNvCxnSpPr>
      </xdr:nvCxnSpPr>
      <xdr:spPr>
        <a:xfrm flipH="1">
          <a:off x="7361464" y="30820793"/>
          <a:ext cx="3567784" cy="100631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118745</xdr:colOff>
      <xdr:row>32</xdr:row>
      <xdr:rowOff>167005</xdr:rowOff>
    </xdr:from>
    <xdr:to>
      <xdr:col>15</xdr:col>
      <xdr:colOff>24130</xdr:colOff>
      <xdr:row>42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500620" y="15206980"/>
          <a:ext cx="11621135" cy="49955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4156710</xdr:colOff>
      <xdr:row>35</xdr:row>
      <xdr:rowOff>937260</xdr:rowOff>
    </xdr:from>
    <xdr:to>
      <xdr:col>5</xdr:col>
      <xdr:colOff>207010</xdr:colOff>
      <xdr:row>36</xdr:row>
      <xdr:rowOff>899160</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357110" y="17167860"/>
          <a:ext cx="1308100" cy="101917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4158524</xdr:colOff>
      <xdr:row>53</xdr:row>
      <xdr:rowOff>343481</xdr:rowOff>
    </xdr:from>
    <xdr:to>
      <xdr:col>5</xdr:col>
      <xdr:colOff>2445812</xdr:colOff>
      <xdr:row>60</xdr:row>
      <xdr:rowOff>236222</xdr:rowOff>
    </xdr:to>
    <xdr:cxnSp macro="">
      <xdr:nvCxnSpPr>
        <xdr:cNvPr id="44" name="直線コネクタ 18">
          <a:extLst>
            <a:ext uri="{FF2B5EF4-FFF2-40B4-BE49-F238E27FC236}">
              <a16:creationId xmlns:a16="http://schemas.microsoft.com/office/drawing/2014/main" id="{968AD573-02C8-4369-B195-6F3AFAAA07E2}"/>
            </a:ext>
          </a:extLst>
        </xdr:cNvPr>
        <xdr:cNvCxnSpPr>
          <a:stCxn id="18" idx="1"/>
        </xdr:cNvCxnSpPr>
      </xdr:nvCxnSpPr>
      <xdr:spPr>
        <a:xfrm flipH="1">
          <a:off x="7356203" y="26768552"/>
          <a:ext cx="3539645" cy="319927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408214</xdr:colOff>
      <xdr:row>57</xdr:row>
      <xdr:rowOff>244929</xdr:rowOff>
    </xdr:from>
    <xdr:to>
      <xdr:col>15</xdr:col>
      <xdr:colOff>163285</xdr:colOff>
      <xdr:row>58</xdr:row>
      <xdr:rowOff>0</xdr:rowOff>
    </xdr:to>
    <xdr:sp macro="" textlink="">
      <xdr:nvSpPr>
        <xdr:cNvPr id="47" name="四角形: 角を丸くする 46">
          <a:extLst>
            <a:ext uri="{FF2B5EF4-FFF2-40B4-BE49-F238E27FC236}">
              <a16:creationId xmlns:a16="http://schemas.microsoft.com/office/drawing/2014/main" id="{3F2A6B00-A692-E0EB-62E8-015CBEBB4610}"/>
            </a:ext>
          </a:extLst>
        </xdr:cNvPr>
        <xdr:cNvSpPr/>
      </xdr:nvSpPr>
      <xdr:spPr>
        <a:xfrm>
          <a:off x="18464893" y="28302858"/>
          <a:ext cx="1755321" cy="489857"/>
        </a:xfrm>
        <a:prstGeom prst="roundRect">
          <a:avLst/>
        </a:prstGeom>
        <a:noFill/>
        <a:ln w="63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2479212</xdr:colOff>
      <xdr:row>61</xdr:row>
      <xdr:rowOff>361203</xdr:rowOff>
    </xdr:from>
    <xdr:to>
      <xdr:col>15</xdr:col>
      <xdr:colOff>291935</xdr:colOff>
      <xdr:row>66</xdr:row>
      <xdr:rowOff>225132</xdr:rowOff>
    </xdr:to>
    <xdr:sp macro="" textlink="">
      <xdr:nvSpPr>
        <xdr:cNvPr id="49" name="正方形/長方形 48">
          <a:extLst>
            <a:ext uri="{FF2B5EF4-FFF2-40B4-BE49-F238E27FC236}">
              <a16:creationId xmlns:a16="http://schemas.microsoft.com/office/drawing/2014/main" id="{2ECCB764-82CE-4E32-B34E-28DA3A5F1C2F}"/>
            </a:ext>
          </a:extLst>
        </xdr:cNvPr>
        <xdr:cNvSpPr/>
      </xdr:nvSpPr>
      <xdr:spPr>
        <a:xfrm>
          <a:off x="10929248" y="29983953"/>
          <a:ext cx="9419616" cy="167367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69</xdr:row>
      <xdr:rowOff>163286</xdr:rowOff>
    </xdr:from>
    <xdr:to>
      <xdr:col>5</xdr:col>
      <xdr:colOff>2490107</xdr:colOff>
      <xdr:row>71</xdr:row>
      <xdr:rowOff>187037</xdr:rowOff>
    </xdr:to>
    <xdr:cxnSp macro="">
      <xdr:nvCxnSpPr>
        <xdr:cNvPr id="52" name="直線コネクタ 28">
          <a:extLst>
            <a:ext uri="{FF2B5EF4-FFF2-40B4-BE49-F238E27FC236}">
              <a16:creationId xmlns:a16="http://schemas.microsoft.com/office/drawing/2014/main" id="{E4C32D51-1342-46A1-A1DE-45AF114BA5B5}"/>
            </a:ext>
          </a:extLst>
        </xdr:cNvPr>
        <xdr:cNvCxnSpPr/>
      </xdr:nvCxnSpPr>
      <xdr:spPr>
        <a:xfrm flipH="1">
          <a:off x="7388926" y="32779607"/>
          <a:ext cx="3551217" cy="812966"/>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4166754</xdr:colOff>
      <xdr:row>74</xdr:row>
      <xdr:rowOff>252845</xdr:rowOff>
    </xdr:from>
    <xdr:to>
      <xdr:col>5</xdr:col>
      <xdr:colOff>2830285</xdr:colOff>
      <xdr:row>75</xdr:row>
      <xdr:rowOff>136072</xdr:rowOff>
    </xdr:to>
    <xdr:cxnSp macro="">
      <xdr:nvCxnSpPr>
        <xdr:cNvPr id="53" name="直線コネクタ 28">
          <a:extLst>
            <a:ext uri="{FF2B5EF4-FFF2-40B4-BE49-F238E27FC236}">
              <a16:creationId xmlns:a16="http://schemas.microsoft.com/office/drawing/2014/main" id="{390D9C99-4F2D-41CD-8A26-9DE0148F4D73}"/>
            </a:ext>
          </a:extLst>
        </xdr:cNvPr>
        <xdr:cNvCxnSpPr/>
      </xdr:nvCxnSpPr>
      <xdr:spPr>
        <a:xfrm flipH="1" flipV="1">
          <a:off x="7364433" y="34842202"/>
          <a:ext cx="3915888" cy="27783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13608</xdr:colOff>
      <xdr:row>76</xdr:row>
      <xdr:rowOff>190500</xdr:rowOff>
    </xdr:from>
    <xdr:to>
      <xdr:col>7</xdr:col>
      <xdr:colOff>332757</xdr:colOff>
      <xdr:row>79</xdr:row>
      <xdr:rowOff>311729</xdr:rowOff>
    </xdr:to>
    <xdr:cxnSp macro="">
      <xdr:nvCxnSpPr>
        <xdr:cNvPr id="56" name="直線コネクタ 28">
          <a:extLst>
            <a:ext uri="{FF2B5EF4-FFF2-40B4-BE49-F238E27FC236}">
              <a16:creationId xmlns:a16="http://schemas.microsoft.com/office/drawing/2014/main" id="{2869EDDF-6388-4857-8457-D44E4B517467}"/>
            </a:ext>
          </a:extLst>
        </xdr:cNvPr>
        <xdr:cNvCxnSpPr/>
      </xdr:nvCxnSpPr>
      <xdr:spPr>
        <a:xfrm flipH="1" flipV="1">
          <a:off x="7388679" y="35569071"/>
          <a:ext cx="6211042" cy="1359479"/>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318835</xdr:colOff>
      <xdr:row>79</xdr:row>
      <xdr:rowOff>69217</xdr:rowOff>
    </xdr:from>
    <xdr:to>
      <xdr:col>11</xdr:col>
      <xdr:colOff>332756</xdr:colOff>
      <xdr:row>79</xdr:row>
      <xdr:rowOff>409453</xdr:rowOff>
    </xdr:to>
    <xdr:sp macro="" textlink="">
      <xdr:nvSpPr>
        <xdr:cNvPr id="59" name="正方形/長方形 58">
          <a:extLst>
            <a:ext uri="{FF2B5EF4-FFF2-40B4-BE49-F238E27FC236}">
              <a16:creationId xmlns:a16="http://schemas.microsoft.com/office/drawing/2014/main" id="{06B70547-2686-44C5-9F8E-23B4D9263D2E}"/>
            </a:ext>
          </a:extLst>
        </xdr:cNvPr>
        <xdr:cNvSpPr/>
      </xdr:nvSpPr>
      <xdr:spPr>
        <a:xfrm>
          <a:off x="13585799" y="36781288"/>
          <a:ext cx="4136886" cy="34023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58</xdr:row>
      <xdr:rowOff>0</xdr:rowOff>
    </xdr:from>
    <xdr:to>
      <xdr:col>13</xdr:col>
      <xdr:colOff>619125</xdr:colOff>
      <xdr:row>58</xdr:row>
      <xdr:rowOff>217714</xdr:rowOff>
    </xdr:to>
    <xdr:cxnSp macro="">
      <xdr:nvCxnSpPr>
        <xdr:cNvPr id="63" name="直線矢印コネクタ 62">
          <a:extLst>
            <a:ext uri="{FF2B5EF4-FFF2-40B4-BE49-F238E27FC236}">
              <a16:creationId xmlns:a16="http://schemas.microsoft.com/office/drawing/2014/main" id="{C96B7EBE-5F7C-8207-D125-D23770B5322E}"/>
            </a:ext>
          </a:extLst>
        </xdr:cNvPr>
        <xdr:cNvCxnSpPr>
          <a:stCxn id="47" idx="2"/>
        </xdr:cNvCxnSpPr>
      </xdr:nvCxnSpPr>
      <xdr:spPr>
        <a:xfrm flipH="1">
          <a:off x="19104429" y="28792715"/>
          <a:ext cx="238125" cy="2993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2517321</xdr:colOff>
      <xdr:row>83</xdr:row>
      <xdr:rowOff>13606</xdr:rowOff>
    </xdr:from>
    <xdr:to>
      <xdr:col>17</xdr:col>
      <xdr:colOff>657896</xdr:colOff>
      <xdr:row>85</xdr:row>
      <xdr:rowOff>54428</xdr:rowOff>
    </xdr:to>
    <xdr:pic>
      <xdr:nvPicPr>
        <xdr:cNvPr id="68" name="図 67">
          <a:extLst>
            <a:ext uri="{FF2B5EF4-FFF2-40B4-BE49-F238E27FC236}">
              <a16:creationId xmlns:a16="http://schemas.microsoft.com/office/drawing/2014/main" id="{61416BD4-3DC9-A9DA-7E0F-C6D29FB3F370}"/>
            </a:ext>
          </a:extLst>
        </xdr:cNvPr>
        <xdr:cNvPicPr>
          <a:picLocks noChangeAspect="1"/>
        </xdr:cNvPicPr>
      </xdr:nvPicPr>
      <xdr:blipFill>
        <a:blip xmlns:r="http://schemas.openxmlformats.org/officeDocument/2006/relationships" r:embed="rId6"/>
        <a:stretch>
          <a:fillRect/>
        </a:stretch>
      </xdr:blipFill>
      <xdr:spPr>
        <a:xfrm>
          <a:off x="10967357" y="38168035"/>
          <a:ext cx="11080968" cy="721179"/>
        </a:xfrm>
        <a:prstGeom prst="rect">
          <a:avLst/>
        </a:prstGeom>
      </xdr:spPr>
    </xdr:pic>
    <xdr:clientData/>
  </xdr:twoCellAnchor>
  <xdr:twoCellAnchor>
    <xdr:from>
      <xdr:col>5</xdr:col>
      <xdr:colOff>2723333</xdr:colOff>
      <xdr:row>83</xdr:row>
      <xdr:rowOff>8892</xdr:rowOff>
    </xdr:from>
    <xdr:to>
      <xdr:col>7</xdr:col>
      <xdr:colOff>816429</xdr:colOff>
      <xdr:row>84</xdr:row>
      <xdr:rowOff>81644</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1173369" y="38163321"/>
          <a:ext cx="2910024" cy="41293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1054009</xdr:colOff>
      <xdr:row>83</xdr:row>
      <xdr:rowOff>11430</xdr:rowOff>
    </xdr:from>
    <xdr:to>
      <xdr:col>5</xdr:col>
      <xdr:colOff>2723333</xdr:colOff>
      <xdr:row>83</xdr:row>
      <xdr:rowOff>215357</xdr:rowOff>
    </xdr:to>
    <xdr:cxnSp macro="">
      <xdr:nvCxnSpPr>
        <xdr:cNvPr id="69" name="直線コネクタ 21">
          <a:extLst>
            <a:ext uri="{FF2B5EF4-FFF2-40B4-BE49-F238E27FC236}">
              <a16:creationId xmlns:a16="http://schemas.microsoft.com/office/drawing/2014/main" id="{2F7A4989-E27B-417A-953B-C164D750FEB3}"/>
            </a:ext>
          </a:extLst>
        </xdr:cNvPr>
        <xdr:cNvCxnSpPr>
          <a:stCxn id="24" idx="1"/>
        </xdr:cNvCxnSpPr>
      </xdr:nvCxnSpPr>
      <xdr:spPr>
        <a:xfrm flipH="1" flipV="1">
          <a:off x="8429080" y="38165859"/>
          <a:ext cx="2744289" cy="20392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1061358</xdr:colOff>
      <xdr:row>83</xdr:row>
      <xdr:rowOff>231321</xdr:rowOff>
    </xdr:from>
    <xdr:to>
      <xdr:col>5</xdr:col>
      <xdr:colOff>2707821</xdr:colOff>
      <xdr:row>87</xdr:row>
      <xdr:rowOff>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8436429" y="38385750"/>
          <a:ext cx="2721428" cy="1129393"/>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334917</xdr:colOff>
      <xdr:row>83</xdr:row>
      <xdr:rowOff>42000</xdr:rowOff>
    </xdr:from>
    <xdr:to>
      <xdr:col>13</xdr:col>
      <xdr:colOff>0</xdr:colOff>
      <xdr:row>84</xdr:row>
      <xdr:rowOff>27213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058096" y="38196429"/>
          <a:ext cx="1665333" cy="3253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a_&#37096;&#32626;_081_&#24195;&#22577;&#37096;\&#20849;&#26377;\CLUB&#12501;&#12457;&#12523;&#12480;(&#12463;&#12521;&#12502;&#23455;&#32318;&#31649;&#29702;&#12539;&#25552;&#25658;&#26989;&#21209;&#65289;\0700_&#25552;&#25658;&#26989;&#21209;\0745_&#12501;&#12524;&#12531;&#12489;&#12456;&#12522;&#12450;-&#12471;&#12519;&#12483;&#12503;_&#20849;&#36890;&#36039;&#26009;\00_WEB&#20316;&#25104;\&#9733;WEB&#12506;&#12540;&#12472;&#31649;&#29702;&#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エリア"/>
      <sheetName val="②単独FS・エリア内FS"/>
      <sheetName val="③作成済み・公開待ちリスト"/>
      <sheetName val="マスター"/>
    </sheetNames>
    <sheetDataSet>
      <sheetData sheetId="0"/>
      <sheetData sheetId="1">
        <row r="1">
          <cell r="A1" t="str">
            <v>WEB店舗
管理番号</v>
          </cell>
          <cell r="G1" t="str">
            <v>フレンドショップ名</v>
          </cell>
        </row>
        <row r="2">
          <cell r="A2">
            <v>893870</v>
          </cell>
          <cell r="G2" t="str">
            <v>嬬恋村観光案内所</v>
          </cell>
        </row>
        <row r="3">
          <cell r="A3">
            <v>893871</v>
          </cell>
          <cell r="G3" t="str">
            <v>嬬恋の宿あいさい</v>
          </cell>
        </row>
        <row r="4">
          <cell r="A4">
            <v>893872</v>
          </cell>
          <cell r="G4" t="str">
            <v>パルコール嬬恋リゾートホテル</v>
          </cell>
        </row>
        <row r="5">
          <cell r="A5">
            <v>893873</v>
          </cell>
          <cell r="G5" t="str">
            <v>嬬恋マウンテンリゾート(旧パルコール嬬恋リゾート）</v>
          </cell>
        </row>
        <row r="6">
          <cell r="A6">
            <v>893874</v>
          </cell>
          <cell r="G6" t="str">
            <v>嬬恋郷土資料館</v>
          </cell>
        </row>
        <row r="7">
          <cell r="A7">
            <v>893875</v>
          </cell>
          <cell r="G7" t="str">
            <v>バラギ高原ロッジ</v>
          </cell>
        </row>
        <row r="8">
          <cell r="A8">
            <v>893876</v>
          </cell>
          <cell r="G8" t="str">
            <v>新鹿沢温泉　鹿鳴館</v>
          </cell>
        </row>
        <row r="9">
          <cell r="A9">
            <v>893877</v>
          </cell>
          <cell r="G9" t="str">
            <v>金剛山頂売店</v>
          </cell>
        </row>
        <row r="10">
          <cell r="A10">
            <v>893878</v>
          </cell>
          <cell r="G10" t="str">
            <v>八雲町情報交流物産館　丘の駅</v>
          </cell>
        </row>
        <row r="11">
          <cell r="A11">
            <v>893879</v>
          </cell>
          <cell r="G11" t="str">
            <v>ハーベスター八雲</v>
          </cell>
        </row>
        <row r="12">
          <cell r="A12">
            <v>893880</v>
          </cell>
          <cell r="G12" t="str">
            <v>エルフィン・元山牧場牛乳</v>
          </cell>
        </row>
        <row r="13">
          <cell r="A13">
            <v>894087</v>
          </cell>
          <cell r="G13" t="str">
            <v>Yakumo Village(レストラン＆ゲストハウスSENTO）</v>
          </cell>
        </row>
        <row r="14">
          <cell r="A14">
            <v>894088</v>
          </cell>
          <cell r="G14" t="str">
            <v>噴火湾パノラマパーク　　オートリゾート八雲</v>
          </cell>
        </row>
        <row r="15">
          <cell r="A15">
            <v>894089</v>
          </cell>
          <cell r="G15" t="str">
            <v>見市温泉旅館</v>
          </cell>
        </row>
        <row r="16">
          <cell r="A16">
            <v>894090</v>
          </cell>
          <cell r="G16" t="str">
            <v>八雲温泉おぼこ荘</v>
          </cell>
        </row>
        <row r="17">
          <cell r="A17">
            <v>894091</v>
          </cell>
          <cell r="G17" t="str">
            <v>温泉ホテル八雲遊楽亭</v>
          </cell>
        </row>
        <row r="18">
          <cell r="A18">
            <v>894092</v>
          </cell>
          <cell r="G18" t="str">
            <v>冒険の森 in のせ</v>
          </cell>
        </row>
        <row r="19">
          <cell r="A19">
            <v>894093</v>
          </cell>
          <cell r="G19" t="str">
            <v>櫻2</v>
          </cell>
        </row>
        <row r="20">
          <cell r="A20">
            <v>894094</v>
          </cell>
          <cell r="G20" t="str">
            <v>軽井沢倶楽部　ホテル軽井沢1130</v>
          </cell>
        </row>
        <row r="21">
          <cell r="A21">
            <v>894095</v>
          </cell>
          <cell r="G21" t="str">
            <v>㈲浅日堂</v>
          </cell>
        </row>
        <row r="22">
          <cell r="A22">
            <v>894096</v>
          </cell>
          <cell r="G22" t="str">
            <v>天野刃物工房</v>
          </cell>
        </row>
        <row r="23">
          <cell r="A23">
            <v>894097</v>
          </cell>
          <cell r="G23" t="str">
            <v>いなかや</v>
          </cell>
        </row>
        <row r="24">
          <cell r="A24">
            <v>894098</v>
          </cell>
          <cell r="G24" t="str">
            <v>今井屋旅館</v>
          </cell>
        </row>
        <row r="25">
          <cell r="A25">
            <v>894099</v>
          </cell>
          <cell r="G25" t="str">
            <v>㈲大塚酒店</v>
          </cell>
        </row>
        <row r="26">
          <cell r="A26">
            <v>894100</v>
          </cell>
          <cell r="G26" t="str">
            <v>神流町観光案内所</v>
          </cell>
        </row>
        <row r="27">
          <cell r="A27">
            <v>894101</v>
          </cell>
          <cell r="G27" t="str">
            <v>神流町恐竜センター</v>
          </cell>
        </row>
        <row r="28">
          <cell r="A28">
            <v>894102</v>
          </cell>
          <cell r="G28" t="str">
            <v>㈲黒沢呉服店</v>
          </cell>
        </row>
        <row r="29">
          <cell r="A29">
            <v>894103</v>
          </cell>
          <cell r="G29" t="str">
            <v>古民家の宿　川の音</v>
          </cell>
        </row>
        <row r="30">
          <cell r="A30">
            <v>894104</v>
          </cell>
          <cell r="G30" t="str">
            <v>新月堂</v>
          </cell>
        </row>
        <row r="31">
          <cell r="A31">
            <v>894105</v>
          </cell>
          <cell r="G31" t="str">
            <v>ダイニングバー神梛</v>
          </cell>
        </row>
        <row r="32">
          <cell r="A32">
            <v>894106</v>
          </cell>
          <cell r="G32" t="str">
            <v>高橋みそ店</v>
          </cell>
        </row>
        <row r="33">
          <cell r="A33">
            <v>894107</v>
          </cell>
          <cell r="G33" t="str">
            <v>ベルサイドカフェ越前大野店</v>
          </cell>
        </row>
        <row r="34">
          <cell r="A34">
            <v>894108</v>
          </cell>
          <cell r="G34" t="str">
            <v>まるはちカフェ</v>
          </cell>
        </row>
        <row r="35">
          <cell r="A35">
            <v>894109</v>
          </cell>
          <cell r="G35" t="str">
            <v>みかぼ味噌店</v>
          </cell>
        </row>
        <row r="36">
          <cell r="A36">
            <v>894110</v>
          </cell>
          <cell r="G36" t="str">
            <v>道の駅　万葉の里</v>
          </cell>
        </row>
        <row r="37">
          <cell r="A37">
            <v>894111</v>
          </cell>
          <cell r="G37" t="str">
            <v>民宿山楽荘</v>
          </cell>
        </row>
        <row r="38">
          <cell r="A38">
            <v>894112</v>
          </cell>
          <cell r="G38" t="str">
            <v>渓流釣り場ようらく</v>
          </cell>
        </row>
        <row r="39">
          <cell r="A39">
            <v>894113</v>
          </cell>
          <cell r="G39" t="str">
            <v>よってけや</v>
          </cell>
        </row>
        <row r="40">
          <cell r="A40">
            <v>894114</v>
          </cell>
          <cell r="G40" t="str">
            <v>ティークラウド アンド ポケ</v>
          </cell>
        </row>
        <row r="41">
          <cell r="A41">
            <v>894115</v>
          </cell>
          <cell r="G41" t="str">
            <v>キルウィンズ　デンバー店</v>
          </cell>
        </row>
        <row r="42">
          <cell r="A42">
            <v>894116</v>
          </cell>
          <cell r="G42" t="str">
            <v>東急リゾートタウン蓼科　もりぐらし</v>
          </cell>
        </row>
        <row r="43">
          <cell r="A43">
            <v>894117</v>
          </cell>
          <cell r="G43" t="str">
            <v>PICA山中湖</v>
          </cell>
        </row>
        <row r="44">
          <cell r="A44">
            <v>894118</v>
          </cell>
          <cell r="G44" t="str">
            <v>富士グランヴィラーTOKI－</v>
          </cell>
        </row>
        <row r="45">
          <cell r="A45">
            <v>894119</v>
          </cell>
          <cell r="G45" t="str">
            <v>神門通り観光案内所</v>
          </cell>
        </row>
        <row r="46">
          <cell r="A46">
            <v>890120</v>
          </cell>
          <cell r="G46" t="str">
            <v>出雲市駅観光案内所</v>
          </cell>
        </row>
        <row r="47">
          <cell r="A47">
            <v>894121</v>
          </cell>
          <cell r="G47" t="str">
            <v>日御碕ビジターセンター</v>
          </cell>
        </row>
        <row r="48">
          <cell r="A48">
            <v>894122</v>
          </cell>
          <cell r="G48" t="str">
            <v>湖畔の温泉宿くにびき</v>
          </cell>
        </row>
        <row r="49">
          <cell r="A49">
            <v>894123</v>
          </cell>
          <cell r="G49" t="str">
            <v>立久恵峡わかあゆの里</v>
          </cell>
        </row>
        <row r="50">
          <cell r="A50">
            <v>894124</v>
          </cell>
          <cell r="G50" t="str">
            <v>うさぎ森林公園　夢の森うさぎ</v>
          </cell>
        </row>
        <row r="51">
          <cell r="A51">
            <v>894125</v>
          </cell>
          <cell r="G51" t="str">
            <v>道の駅キララ多伎</v>
          </cell>
        </row>
        <row r="52">
          <cell r="A52">
            <v>894126</v>
          </cell>
          <cell r="G52" t="str">
            <v>見晴らしの丘公園キララコテージ</v>
          </cell>
        </row>
        <row r="53">
          <cell r="A53">
            <v>894127</v>
          </cell>
          <cell r="G53" t="str">
            <v>パン工房　キララベーカリー</v>
          </cell>
        </row>
        <row r="54">
          <cell r="A54">
            <v>894128</v>
          </cell>
          <cell r="G54" t="str">
            <v>多伎いちじく温泉</v>
          </cell>
        </row>
        <row r="55">
          <cell r="A55">
            <v>894129</v>
          </cell>
          <cell r="G55" t="str">
            <v>マリンタラソ出雲</v>
          </cell>
        </row>
        <row r="56">
          <cell r="A56">
            <v>894130</v>
          </cell>
          <cell r="G56" t="str">
            <v>レストランタラソ</v>
          </cell>
        </row>
        <row r="57">
          <cell r="A57">
            <v>894131</v>
          </cell>
          <cell r="G57" t="str">
            <v>「道の駅」湯の川</v>
          </cell>
        </row>
        <row r="58">
          <cell r="A58">
            <v>894132</v>
          </cell>
          <cell r="G58" t="str">
            <v>ひかわ美人の湯</v>
          </cell>
        </row>
        <row r="59">
          <cell r="A59">
            <v>894133</v>
          </cell>
          <cell r="G59" t="str">
            <v>目田森林公園</v>
          </cell>
        </row>
        <row r="60">
          <cell r="A60">
            <v>894134</v>
          </cell>
          <cell r="G60" t="str">
            <v>花房商店</v>
          </cell>
        </row>
        <row r="61">
          <cell r="A61">
            <v>894135</v>
          </cell>
          <cell r="G61" t="str">
            <v>tatsuzawa misaki cafe</v>
          </cell>
        </row>
        <row r="62">
          <cell r="A62">
            <v>894136</v>
          </cell>
          <cell r="G62" t="str">
            <v>柿谷商店</v>
          </cell>
        </row>
        <row r="63">
          <cell r="A63">
            <v>894137</v>
          </cell>
          <cell r="G63" t="str">
            <v>ぐるめ幸洋丸</v>
          </cell>
        </row>
        <row r="64">
          <cell r="A64">
            <v>894138</v>
          </cell>
          <cell r="G64" t="str">
            <v>園山商店</v>
          </cell>
        </row>
        <row r="65">
          <cell r="A65">
            <v>894139</v>
          </cell>
          <cell r="G65" t="str">
            <v>蝶ヶ岳ヒュッテ</v>
          </cell>
        </row>
        <row r="66">
          <cell r="A66">
            <v>894140</v>
          </cell>
          <cell r="G66" t="str">
            <v>大滝山荘</v>
          </cell>
        </row>
        <row r="67">
          <cell r="A67">
            <v>894141</v>
          </cell>
          <cell r="G67" t="str">
            <v>手・まめ・館</v>
          </cell>
        </row>
        <row r="68">
          <cell r="A68">
            <v>894142</v>
          </cell>
          <cell r="G68" t="str">
            <v>村民保養施設さぎり荘</v>
          </cell>
        </row>
        <row r="69">
          <cell r="A69">
            <v>894143</v>
          </cell>
          <cell r="G69" t="str">
            <v>ほっとはうす・さめがわ　登録取り消し</v>
          </cell>
        </row>
        <row r="70">
          <cell r="A70">
            <v>894144</v>
          </cell>
          <cell r="G70" t="str">
            <v>ユーパル矢祭</v>
          </cell>
        </row>
        <row r="71">
          <cell r="A71">
            <v>894145</v>
          </cell>
          <cell r="G71" t="str">
            <v>珈琲香坊</v>
          </cell>
        </row>
        <row r="72">
          <cell r="A72">
            <v>894146</v>
          </cell>
          <cell r="G72" t="str">
            <v>和ダイニングつどい</v>
          </cell>
        </row>
        <row r="73">
          <cell r="A73">
            <v>894147</v>
          </cell>
          <cell r="G73" t="str">
            <v>みりょく満点物語 旬彩レストラン「山ぼうし」</v>
          </cell>
        </row>
        <row r="74">
          <cell r="A74">
            <v>894148</v>
          </cell>
          <cell r="G74" t="str">
            <v>ルネサンス棚倉</v>
          </cell>
        </row>
        <row r="75">
          <cell r="A75">
            <v>894149</v>
          </cell>
          <cell r="G75" t="str">
            <v>道の駅つちゆ　つちゆロードパーク</v>
          </cell>
        </row>
        <row r="76">
          <cell r="A76">
            <v>894150</v>
          </cell>
          <cell r="G76" t="str">
            <v>道の駅裏磐梯</v>
          </cell>
        </row>
        <row r="77">
          <cell r="A77">
            <v>894151</v>
          </cell>
          <cell r="G77" t="str">
            <v>道の駅なみえ</v>
          </cell>
        </row>
        <row r="78">
          <cell r="A78">
            <v>894152</v>
          </cell>
          <cell r="G78" t="str">
            <v>道の駅よつくら港</v>
          </cell>
        </row>
        <row r="79">
          <cell r="A79">
            <v>894153</v>
          </cell>
          <cell r="G79" t="str">
            <v>かわのこラフティング</v>
          </cell>
        </row>
        <row r="80">
          <cell r="A80">
            <v>894154</v>
          </cell>
          <cell r="G80" t="str">
            <v>つきだて花工房　</v>
          </cell>
        </row>
        <row r="81">
          <cell r="A81">
            <v>894155</v>
          </cell>
          <cell r="G81" t="str">
            <v>大島パドルクラブ</v>
          </cell>
        </row>
        <row r="82">
          <cell r="A82">
            <v>894156</v>
          </cell>
          <cell r="G82" t="str">
            <v>モーランド本吉べ～ごこハウス</v>
          </cell>
        </row>
        <row r="83">
          <cell r="A83">
            <v>894157</v>
          </cell>
          <cell r="G83" t="str">
            <v>気仙沼さかなの駅内　酒のサイシン</v>
          </cell>
        </row>
        <row r="84">
          <cell r="A84">
            <v>894158</v>
          </cell>
          <cell r="G84" t="str">
            <v>気仙沼さかなの駅内　鰹・鮪・鮮魚　平塚商店</v>
          </cell>
        </row>
        <row r="85">
          <cell r="A85">
            <v>894159</v>
          </cell>
          <cell r="G85" t="str">
            <v>気仙沼さかなの駅内　切れ味保証の店　新潟屋刃物店　</v>
          </cell>
        </row>
        <row r="86">
          <cell r="A86">
            <v>894160</v>
          </cell>
          <cell r="G86" t="str">
            <v>株式会社男山本店　魚町直営店</v>
          </cell>
        </row>
        <row r="87">
          <cell r="A87">
            <v>894161</v>
          </cell>
          <cell r="G87" t="str">
            <v>ともしびプロジェクト　キャンドル工房</v>
          </cell>
        </row>
        <row r="88">
          <cell r="A88">
            <v>894162</v>
          </cell>
          <cell r="G88" t="str">
            <v>ホテル一景閣</v>
          </cell>
        </row>
        <row r="89">
          <cell r="A89">
            <v>894163</v>
          </cell>
          <cell r="G89" t="str">
            <v>民宿さかや</v>
          </cell>
        </row>
        <row r="90">
          <cell r="A90">
            <v>894164</v>
          </cell>
          <cell r="G90" t="str">
            <v>ホテルパールシティ気仙沼</v>
          </cell>
        </row>
        <row r="91">
          <cell r="A91">
            <v>894165</v>
          </cell>
          <cell r="G91" t="str">
            <v>株式会社 トヨタレンタリース宮城 気仙沼店</v>
          </cell>
        </row>
        <row r="92">
          <cell r="A92">
            <v>894166</v>
          </cell>
          <cell r="G92" t="str">
            <v>由利高原鉄道矢島駅（秋田矢島・鳥海観光案内所）</v>
          </cell>
        </row>
        <row r="93">
          <cell r="A93">
            <v>894167</v>
          </cell>
          <cell r="G93" t="str">
            <v>ネイチャー・ナビゲーター</v>
          </cell>
        </row>
        <row r="94">
          <cell r="A94">
            <v>894168</v>
          </cell>
          <cell r="G94" t="str">
            <v>月夜野びーどろパーク</v>
          </cell>
        </row>
        <row r="95">
          <cell r="A95">
            <v>894169</v>
          </cell>
          <cell r="G95" t="str">
            <v>ノルン水上スキー場ＲＶパーク</v>
          </cell>
        </row>
        <row r="96">
          <cell r="A96">
            <v>894170</v>
          </cell>
          <cell r="G96" t="str">
            <v>みなかみ山岳ガイド協会</v>
          </cell>
        </row>
        <row r="97">
          <cell r="A97">
            <v>894171</v>
          </cell>
          <cell r="G97" t="str">
            <v>そば処　くぼ田</v>
          </cell>
        </row>
        <row r="98">
          <cell r="A98">
            <v>894172</v>
          </cell>
          <cell r="G98" t="str">
            <v>ちばむらオートキャンパーズリゾート</v>
          </cell>
        </row>
        <row r="99">
          <cell r="A99">
            <v>894173</v>
          </cell>
          <cell r="G99" t="str">
            <v>蛍雪の宿　尚文</v>
          </cell>
        </row>
        <row r="100">
          <cell r="A100">
            <v>894174</v>
          </cell>
          <cell r="G100" t="str">
            <v>旅人宿　松葉屋</v>
          </cell>
        </row>
        <row r="101">
          <cell r="A101">
            <v>894175</v>
          </cell>
          <cell r="G101" t="str">
            <v>温泉ペンション　花さき山</v>
          </cell>
        </row>
        <row r="102">
          <cell r="A102">
            <v>894176</v>
          </cell>
          <cell r="G102" t="str">
            <v>香遊生活</v>
          </cell>
        </row>
        <row r="103">
          <cell r="A103">
            <v>894177</v>
          </cell>
          <cell r="G103" t="str">
            <v>天空の大地　久住高原ホテル</v>
          </cell>
        </row>
        <row r="104">
          <cell r="A104">
            <v>894178</v>
          </cell>
          <cell r="G104" t="str">
            <v>フェアフィールド･バイ･マリオット･岐阜清流里山公園</v>
          </cell>
        </row>
        <row r="105">
          <cell r="A105">
            <v>894179</v>
          </cell>
          <cell r="G105" t="str">
            <v>フェアフィールド･バイ･マリオット･岐阜美濃</v>
          </cell>
        </row>
        <row r="106">
          <cell r="A106">
            <v>894180</v>
          </cell>
          <cell r="G106" t="str">
            <v>フェアフィールド･バイ･マリオット･岐阜郡上</v>
          </cell>
        </row>
        <row r="107">
          <cell r="A107">
            <v>894181</v>
          </cell>
          <cell r="G107" t="str">
            <v>フェアフィールド･バイ･マリオット･栃木宇都宮</v>
          </cell>
        </row>
        <row r="108">
          <cell r="A108">
            <v>894182</v>
          </cell>
          <cell r="G108" t="str">
            <v>フェアフィールド･バイ･マリオット･栃木もてぎ</v>
          </cell>
        </row>
        <row r="109">
          <cell r="A109">
            <v>894183</v>
          </cell>
          <cell r="G109" t="str">
            <v>フェアフィールド･バイ･マリオット･栃木日光</v>
          </cell>
        </row>
        <row r="110">
          <cell r="A110">
            <v>894184</v>
          </cell>
          <cell r="G110" t="str">
            <v>フェアフィールド･バイ･マリオット･京都京丹波</v>
          </cell>
        </row>
        <row r="111">
          <cell r="A111">
            <v>894185</v>
          </cell>
          <cell r="G111" t="str">
            <v>フェアフィールド･バイ･マリオット･京都宮津</v>
          </cell>
        </row>
        <row r="112">
          <cell r="A112">
            <v>894186</v>
          </cell>
          <cell r="G112" t="str">
            <v>フェアフィールド･バイ･マリオット･京都みなみやましろ</v>
          </cell>
        </row>
        <row r="113">
          <cell r="A113">
            <v>894187</v>
          </cell>
          <cell r="G113" t="str">
            <v>フェアフィールド･バイ･マリオット･三重御浜</v>
          </cell>
        </row>
        <row r="114">
          <cell r="A114">
            <v>894188</v>
          </cell>
          <cell r="G114" t="str">
            <v>フェアフィールド･バイ･マリオット･三重大台</v>
          </cell>
        </row>
        <row r="115">
          <cell r="A115">
            <v>894189</v>
          </cell>
          <cell r="G115" t="str">
            <v>フェアフィールド･バイ･マリオット･和歌山串本</v>
          </cell>
        </row>
        <row r="116">
          <cell r="A116">
            <v>894190</v>
          </cell>
          <cell r="G116" t="str">
            <v>フェアフィールド･バイ･マリオット･和歌山すさみ</v>
          </cell>
        </row>
        <row r="117">
          <cell r="A117">
            <v>894191</v>
          </cell>
          <cell r="G117" t="str">
            <v>フェアフィールド･バイ･マリオット･岐阜高山荘川</v>
          </cell>
        </row>
        <row r="118">
          <cell r="A118">
            <v>894192</v>
          </cell>
          <cell r="G118" t="str">
            <v>宇和島運輸フェリー</v>
          </cell>
        </row>
        <row r="119">
          <cell r="A119">
            <v>894193</v>
          </cell>
          <cell r="G119" t="str">
            <v>フェアフィールド･バイ･マリオット・メインページ</v>
          </cell>
        </row>
        <row r="120">
          <cell r="A120">
            <v>894194</v>
          </cell>
          <cell r="G120" t="str">
            <v>くるみの里キャンプ場</v>
          </cell>
        </row>
        <row r="121">
          <cell r="A121">
            <v>894195</v>
          </cell>
          <cell r="G121" t="str">
            <v>民宿レストラン 初音</v>
          </cell>
        </row>
        <row r="122">
          <cell r="A122">
            <v>894196</v>
          </cell>
          <cell r="G122" t="str">
            <v>道の駅大社ご縁広場 出雲物産館</v>
          </cell>
        </row>
        <row r="123">
          <cell r="A123">
            <v>894197</v>
          </cell>
          <cell r="G123" t="str">
            <v>道の駅大社ご縁広場 そば処吉兆</v>
          </cell>
        </row>
        <row r="124">
          <cell r="A124">
            <v>894198</v>
          </cell>
          <cell r="G124" t="str">
            <v>Around JAPAN RV RENTAL</v>
          </cell>
        </row>
        <row r="125">
          <cell r="A125">
            <v>894199</v>
          </cell>
          <cell r="G125" t="str">
            <v>ひかりビレッジ</v>
          </cell>
        </row>
        <row r="126">
          <cell r="A126">
            <v>894200</v>
          </cell>
          <cell r="G126" t="str">
            <v>サイクルピットぐるり</v>
          </cell>
        </row>
        <row r="127">
          <cell r="A127">
            <v>894201</v>
          </cell>
          <cell r="G127" t="str">
            <v>一般社団法人阪南市観光協会</v>
          </cell>
        </row>
        <row r="128">
          <cell r="A128">
            <v>894202</v>
          </cell>
          <cell r="G128" t="str">
            <v>ペンションオールドハウス</v>
          </cell>
        </row>
        <row r="129">
          <cell r="A129">
            <v>894203</v>
          </cell>
          <cell r="G129" t="str">
            <v>嬬恋バラギ温泉 湖畔の湯</v>
          </cell>
        </row>
        <row r="130">
          <cell r="A130">
            <v>894204</v>
          </cell>
          <cell r="G130" t="str">
            <v>千畑温泉サン・アール</v>
          </cell>
        </row>
        <row r="131">
          <cell r="A131">
            <v>894205</v>
          </cell>
          <cell r="G131" t="str">
            <v>六郷温泉あったか山</v>
          </cell>
        </row>
        <row r="132">
          <cell r="A132">
            <v>894206</v>
          </cell>
          <cell r="G132" t="str">
            <v>湯とぴあ雁の里温泉</v>
          </cell>
        </row>
        <row r="133">
          <cell r="A133">
            <v>894207</v>
          </cell>
          <cell r="G133" t="str">
            <v>鉢ヶ崎オートキャンプ場</v>
          </cell>
        </row>
        <row r="134">
          <cell r="A134">
            <v>894208</v>
          </cell>
          <cell r="G134" t="str">
            <v>道の駅　もっくる新城</v>
          </cell>
        </row>
        <row r="135">
          <cell r="A135">
            <v>894209</v>
          </cell>
          <cell r="G135" t="str">
            <v>道の駅　つくで手作り村</v>
          </cell>
        </row>
        <row r="136">
          <cell r="A136">
            <v>894210</v>
          </cell>
          <cell r="G136" t="str">
            <v>奥三河蒸留所</v>
          </cell>
        </row>
        <row r="137">
          <cell r="A137">
            <v>894211</v>
          </cell>
          <cell r="G137" t="str">
            <v>石窯パンマルシェ HARU</v>
          </cell>
        </row>
        <row r="138">
          <cell r="A138">
            <v>894212</v>
          </cell>
          <cell r="G138" t="str">
            <v>八ツ場湖の駅　丸岩</v>
          </cell>
        </row>
        <row r="139">
          <cell r="A139">
            <v>894213</v>
          </cell>
          <cell r="G139" t="str">
            <v>YAMA　CAFÉ</v>
          </cell>
        </row>
        <row r="140">
          <cell r="A140">
            <v>894214</v>
          </cell>
          <cell r="G140" t="str">
            <v>銚子スポーツタウン</v>
          </cell>
        </row>
        <row r="141">
          <cell r="A141">
            <v>894215</v>
          </cell>
          <cell r="G141" t="str">
            <v>ALLWELL山形</v>
          </cell>
        </row>
        <row r="142">
          <cell r="A142">
            <v>894216</v>
          </cell>
          <cell r="G142" t="str">
            <v>槍平小屋</v>
          </cell>
        </row>
        <row r="143">
          <cell r="A143">
            <v>894217</v>
          </cell>
          <cell r="G143" t="str">
            <v>CaravanOutdoorDesignWorks</v>
          </cell>
        </row>
        <row r="144">
          <cell r="A144">
            <v>894218</v>
          </cell>
          <cell r="G144" t="str">
            <v>トム・ソーヤー冒険村</v>
          </cell>
        </row>
        <row r="145">
          <cell r="A145">
            <v>894219</v>
          </cell>
          <cell r="G145" t="str">
            <v>ゲストハウス古民家江口屋</v>
          </cell>
        </row>
        <row r="146">
          <cell r="A146">
            <v>894220</v>
          </cell>
          <cell r="G146" t="str">
            <v>鳥コ・キッズステーション</v>
          </cell>
        </row>
        <row r="147">
          <cell r="A147">
            <v>894221</v>
          </cell>
          <cell r="G147" t="str">
            <v>三春の里田園生活館</v>
          </cell>
        </row>
        <row r="148">
          <cell r="A148">
            <v>894222</v>
          </cell>
          <cell r="G148" t="str">
            <v>隠れ家ショップCAMPLABO</v>
          </cell>
        </row>
        <row r="149">
          <cell r="A149">
            <v>894223</v>
          </cell>
          <cell r="G149" t="str">
            <v>温泉小屋</v>
          </cell>
        </row>
        <row r="150">
          <cell r="A150">
            <v>894224</v>
          </cell>
          <cell r="G150" t="str">
            <v>眺望の郷キャンプ場</v>
          </cell>
        </row>
        <row r="151">
          <cell r="A151">
            <v>894225</v>
          </cell>
          <cell r="G151" t="str">
            <v>ぶどうの丘温泉　天空の湯</v>
          </cell>
        </row>
        <row r="152">
          <cell r="A152">
            <v>894226</v>
          </cell>
          <cell r="G152" t="str">
            <v>やまと天目山温泉</v>
          </cell>
        </row>
        <row r="153">
          <cell r="A153">
            <v>894227</v>
          </cell>
          <cell r="G153" t="str">
            <v>日川渓谷レジャーセンター</v>
          </cell>
        </row>
        <row r="154">
          <cell r="A154">
            <v>894228</v>
          </cell>
          <cell r="G154" t="str">
            <v>道の駅甲斐大和</v>
          </cell>
        </row>
        <row r="155">
          <cell r="A155">
            <v>894229</v>
          </cell>
          <cell r="G155" t="str">
            <v>甲斐の国　大和自然学校</v>
          </cell>
        </row>
        <row r="156">
          <cell r="A156">
            <v>894230</v>
          </cell>
          <cell r="G156" t="str">
            <v>介山荘</v>
          </cell>
        </row>
        <row r="157">
          <cell r="A157">
            <v>894231</v>
          </cell>
          <cell r="G157" t="str">
            <v>ロッヂ長兵衛</v>
          </cell>
        </row>
        <row r="158">
          <cell r="A158">
            <v>894232</v>
          </cell>
          <cell r="G158" t="str">
            <v>大菩薩の湯</v>
          </cell>
        </row>
        <row r="159">
          <cell r="A159">
            <v>894233</v>
          </cell>
          <cell r="G159" t="str">
            <v>廣友館</v>
          </cell>
        </row>
        <row r="160">
          <cell r="A160">
            <v>894234</v>
          </cell>
          <cell r="G160" t="str">
            <v>会津駒ヶ岳駒の小屋</v>
          </cell>
        </row>
        <row r="161">
          <cell r="A161">
            <v>894235</v>
          </cell>
          <cell r="G161" t="str">
            <v>あぶくまキャンプランド</v>
          </cell>
        </row>
        <row r="162">
          <cell r="A162">
            <v>894236</v>
          </cell>
          <cell r="G162" t="str">
            <v>奥会津ただみの森キャンプ場</v>
          </cell>
        </row>
        <row r="163">
          <cell r="A163">
            <v>894237</v>
          </cell>
          <cell r="G163" t="str">
            <v xml:space="preserve">山中湖平野　ツーリスト　インフォメーションセンター </v>
          </cell>
        </row>
        <row r="164">
          <cell r="A164">
            <v>894238</v>
          </cell>
          <cell r="G164" t="str">
            <v>ゆーあいの家</v>
          </cell>
        </row>
        <row r="165">
          <cell r="A165">
            <v>894239</v>
          </cell>
          <cell r="G165" t="str">
            <v>豊橋総合動植物公園「のんほいパーク」</v>
          </cell>
        </row>
        <row r="166">
          <cell r="A166">
            <v>894240</v>
          </cell>
          <cell r="G166" t="str">
            <v>キャンピース</v>
          </cell>
        </row>
        <row r="167">
          <cell r="A167">
            <v>894241</v>
          </cell>
          <cell r="G167" t="str">
            <v>TACとかちアドベンチャークラブ</v>
          </cell>
        </row>
        <row r="168">
          <cell r="A168">
            <v>894242</v>
          </cell>
          <cell r="G168" t="str">
            <v>十勝アウトドアメイツ</v>
          </cell>
        </row>
        <row r="169">
          <cell r="A169">
            <v>894243</v>
          </cell>
          <cell r="G169" t="str">
            <v>ヴィレッジ４３２</v>
          </cell>
        </row>
        <row r="170">
          <cell r="A170">
            <v>894244</v>
          </cell>
          <cell r="G170" t="str">
            <v>ウエスタンビレッジサホロ</v>
          </cell>
        </row>
        <row r="171">
          <cell r="A171">
            <v>894245</v>
          </cell>
          <cell r="G171" t="str">
            <v>nicoro　trek</v>
          </cell>
        </row>
        <row r="172">
          <cell r="A172">
            <v>894246</v>
          </cell>
          <cell r="G172" t="str">
            <v>サホロスキー場</v>
          </cell>
        </row>
        <row r="173">
          <cell r="A173">
            <v>894247</v>
          </cell>
          <cell r="G173" t="str">
            <v>サホロリゾート　ベア・マウンテン</v>
          </cell>
        </row>
        <row r="174">
          <cell r="A174">
            <v>894248</v>
          </cell>
          <cell r="G174" t="str">
            <v>サホロリゾートホテル</v>
          </cell>
        </row>
        <row r="175">
          <cell r="A175">
            <v>894249</v>
          </cell>
          <cell r="G175" t="str">
            <v>湯宿くったり温泉レイク・イン</v>
          </cell>
        </row>
        <row r="176">
          <cell r="A176">
            <v>894250</v>
          </cell>
          <cell r="G176" t="str">
            <v>トムラウシ温泉東大雪荘</v>
          </cell>
        </row>
        <row r="177">
          <cell r="A177">
            <v>894251</v>
          </cell>
          <cell r="G177" t="str">
            <v>十勝新得温泉　和火</v>
          </cell>
        </row>
        <row r="178">
          <cell r="A178">
            <v>894252</v>
          </cell>
          <cell r="G178" t="str">
            <v>山の交流館とむら</v>
          </cell>
        </row>
        <row r="179">
          <cell r="A179">
            <v>894253</v>
          </cell>
          <cell r="G179" t="str">
            <v>新得ステラステーション</v>
          </cell>
        </row>
        <row r="180">
          <cell r="A180">
            <v>894254</v>
          </cell>
          <cell r="G180" t="str">
            <v>上田精肉店</v>
          </cell>
        </row>
        <row r="181">
          <cell r="A181">
            <v>894255</v>
          </cell>
          <cell r="G181" t="str">
            <v>塩見小屋</v>
          </cell>
        </row>
        <row r="182">
          <cell r="A182">
            <v>894256</v>
          </cell>
          <cell r="G182" t="str">
            <v>板倉の宿　種蔵</v>
          </cell>
        </row>
        <row r="183">
          <cell r="A183">
            <v>894257</v>
          </cell>
          <cell r="G183" t="str">
            <v>パネットホーム</v>
          </cell>
        </row>
        <row r="184">
          <cell r="A184">
            <v>894258</v>
          </cell>
          <cell r="G184" t="str">
            <v>成陣</v>
          </cell>
        </row>
        <row r="185">
          <cell r="A185">
            <v>894259</v>
          </cell>
          <cell r="G185" t="str">
            <v>guest house NATTY</v>
          </cell>
        </row>
        <row r="186">
          <cell r="A186">
            <v>894260</v>
          </cell>
          <cell r="G186" t="str">
            <v>あそびこころ</v>
          </cell>
        </row>
        <row r="187">
          <cell r="A187">
            <v>894261</v>
          </cell>
          <cell r="G187" t="str">
            <v>江戸川区立穂高荘</v>
          </cell>
        </row>
        <row r="188">
          <cell r="A188">
            <v>894262</v>
          </cell>
          <cell r="G188" t="str">
            <v>屋久島フィールドガイド　スピニカ</v>
          </cell>
        </row>
        <row r="189">
          <cell r="A189">
            <v>894263</v>
          </cell>
          <cell r="G189" t="str">
            <v>奥劔　池ノ平小屋</v>
          </cell>
        </row>
        <row r="190">
          <cell r="A190">
            <v>894264</v>
          </cell>
          <cell r="G190" t="str">
            <v>焼肉つなぐファーム　湯田店</v>
          </cell>
        </row>
        <row r="191">
          <cell r="A191">
            <v>894265</v>
          </cell>
          <cell r="G191" t="str">
            <v>Caféうえまる</v>
          </cell>
        </row>
        <row r="192">
          <cell r="A192">
            <v>894266</v>
          </cell>
          <cell r="G192" t="str">
            <v>南安タクシー</v>
          </cell>
        </row>
        <row r="193">
          <cell r="A193">
            <v>894267</v>
          </cell>
          <cell r="G193" t="str">
            <v>双子池ヒュッテ</v>
          </cell>
        </row>
        <row r="194">
          <cell r="A194">
            <v>894268</v>
          </cell>
          <cell r="G194" t="str">
            <v>Destiny Inn SAKAIMINATO</v>
          </cell>
        </row>
        <row r="195">
          <cell r="A195">
            <v>894269</v>
          </cell>
          <cell r="G195" t="str">
            <v>ゼロパラグライダースクール</v>
          </cell>
        </row>
        <row r="196">
          <cell r="A196">
            <v>894270</v>
          </cell>
          <cell r="G196" t="str">
            <v>埜の家</v>
          </cell>
        </row>
        <row r="197">
          <cell r="A197">
            <v>894271</v>
          </cell>
          <cell r="G197" t="str">
            <v>ジオコムスステーション</v>
          </cell>
        </row>
        <row r="198">
          <cell r="A198">
            <v>894272</v>
          </cell>
          <cell r="G198" t="str">
            <v>八頭町観光協会</v>
          </cell>
        </row>
        <row r="199">
          <cell r="A199">
            <v>894273</v>
          </cell>
          <cell r="G199" t="str">
            <v>とっとり花回廊</v>
          </cell>
        </row>
        <row r="200">
          <cell r="A200">
            <v>894274</v>
          </cell>
          <cell r="G200" t="str">
            <v>ブルーフィールド</v>
          </cell>
        </row>
        <row r="201">
          <cell r="A201">
            <v>894275</v>
          </cell>
          <cell r="G201" t="str">
            <v>DREAM DOOR YOKOHAMA HAMMERHEAD</v>
          </cell>
        </row>
        <row r="202">
          <cell r="A202">
            <v>894276</v>
          </cell>
          <cell r="G202" t="str">
            <v>Café ippo</v>
          </cell>
        </row>
        <row r="203">
          <cell r="A203">
            <v>894277</v>
          </cell>
          <cell r="G203" t="str">
            <v>加波山市場</v>
          </cell>
        </row>
        <row r="204">
          <cell r="A204">
            <v>894278</v>
          </cell>
          <cell r="G204" t="str">
            <v>le petit gouter（ルプチグーテ）</v>
          </cell>
        </row>
        <row r="205">
          <cell r="A205">
            <v>894279</v>
          </cell>
          <cell r="G205" t="str">
            <v>大王わさび農場</v>
          </cell>
        </row>
        <row r="206">
          <cell r="A206">
            <v>894280</v>
          </cell>
          <cell r="G206" t="str">
            <v>皆生風雅</v>
          </cell>
        </row>
        <row r="207">
          <cell r="A207">
            <v>894281</v>
          </cell>
          <cell r="G207" t="str">
            <v>水木しげる記念館</v>
          </cell>
        </row>
        <row r="208">
          <cell r="A208">
            <v>894282</v>
          </cell>
          <cell r="G208" t="str">
            <v>あかまる牛肉店　ハワイ店</v>
          </cell>
        </row>
        <row r="209">
          <cell r="A209">
            <v>894283</v>
          </cell>
          <cell r="G209" t="str">
            <v>西駒山荘</v>
          </cell>
        </row>
        <row r="210">
          <cell r="A210">
            <v>894284</v>
          </cell>
          <cell r="G210" t="str">
            <v>ビクセン</v>
          </cell>
        </row>
        <row r="211">
          <cell r="A211">
            <v>894285</v>
          </cell>
          <cell r="G211" t="str">
            <v>海とくらしの史料館</v>
          </cell>
        </row>
        <row r="212">
          <cell r="A212">
            <v>894286</v>
          </cell>
          <cell r="G212" t="str">
            <v>TOTTORI COFFEE ROASTER</v>
          </cell>
        </row>
        <row r="213">
          <cell r="A213">
            <v>894287</v>
          </cell>
          <cell r="G213" t="str">
            <v>THE MILL'S　　TOTTORI COFFEE ROASTER</v>
          </cell>
        </row>
        <row r="214">
          <cell r="A214">
            <v>894288</v>
          </cell>
          <cell r="G214" t="str">
            <v>味覚のお宿　山田屋</v>
          </cell>
        </row>
        <row r="215">
          <cell r="A215">
            <v>894289</v>
          </cell>
          <cell r="G215" t="str">
            <v>北条オートキャンプ場</v>
          </cell>
        </row>
        <row r="216">
          <cell r="A216">
            <v>894290</v>
          </cell>
          <cell r="G216" t="str">
            <v>海鮮祭ホーエンヤ　わったいな店</v>
          </cell>
        </row>
        <row r="217">
          <cell r="A217">
            <v>894291</v>
          </cell>
          <cell r="G217" t="str">
            <v>なかがわ市場 うしじま</v>
          </cell>
        </row>
        <row r="218">
          <cell r="A218">
            <v>894292</v>
          </cell>
          <cell r="G218" t="str">
            <v>かぐらスキー場</v>
          </cell>
        </row>
        <row r="219">
          <cell r="A219">
            <v>894293</v>
          </cell>
          <cell r="G219" t="str">
            <v>ハクバ写真産業</v>
          </cell>
        </row>
        <row r="220">
          <cell r="A220">
            <v>894294</v>
          </cell>
          <cell r="G220" t="str">
            <v>魚沼市インフォメーションセンター</v>
          </cell>
        </row>
        <row r="221">
          <cell r="A221">
            <v>894295</v>
          </cell>
          <cell r="G221" t="str">
            <v>ロイヤルホテル大山</v>
          </cell>
        </row>
        <row r="222">
          <cell r="A222">
            <v>894296</v>
          </cell>
          <cell r="G222" t="str">
            <v>タスパークホテル</v>
          </cell>
        </row>
        <row r="223">
          <cell r="A223">
            <v>894297</v>
          </cell>
          <cell r="G223" t="str">
            <v>㈱長井観光　はぎ苑</v>
          </cell>
        </row>
        <row r="224">
          <cell r="A224">
            <v>894298</v>
          </cell>
          <cell r="G224" t="str">
            <v>卯の花温泉　はぎ乃湯</v>
          </cell>
        </row>
        <row r="225">
          <cell r="A225">
            <v>894299</v>
          </cell>
          <cell r="G225" t="str">
            <v>gelato en</v>
          </cell>
        </row>
        <row r="226">
          <cell r="A226">
            <v>894300</v>
          </cell>
          <cell r="G226" t="str">
            <v>飯豊梅花皮荘</v>
          </cell>
        </row>
        <row r="227">
          <cell r="A227">
            <v>894301</v>
          </cell>
          <cell r="G227" t="str">
            <v>道の駅白い森おぐに</v>
          </cell>
        </row>
        <row r="228">
          <cell r="A228">
            <v>894302</v>
          </cell>
          <cell r="G228" t="str">
            <v>水源の郷交流館ほたる</v>
          </cell>
        </row>
        <row r="229">
          <cell r="A229">
            <v>894303</v>
          </cell>
          <cell r="G229" t="str">
            <v>民宿奥川入</v>
          </cell>
        </row>
        <row r="230">
          <cell r="A230">
            <v>894304</v>
          </cell>
          <cell r="G230" t="str">
            <v>(一社）白鷹町観光協会
紅の里SHOP</v>
          </cell>
        </row>
        <row r="231">
          <cell r="A231">
            <v>894305</v>
          </cell>
          <cell r="G231" t="str">
            <v>雄峰ペンション</v>
          </cell>
        </row>
        <row r="232">
          <cell r="A232">
            <v>894306</v>
          </cell>
          <cell r="G232" t="str">
            <v>あづみ堂</v>
          </cell>
        </row>
        <row r="233">
          <cell r="A233">
            <v>894307</v>
          </cell>
          <cell r="G233" t="str">
            <v>カレーハウスCoCo壱番屋　安曇野インター店</v>
          </cell>
        </row>
        <row r="234">
          <cell r="A234">
            <v>894308</v>
          </cell>
          <cell r="G234" t="str">
            <v>和食処　王滝安曇野店</v>
          </cell>
        </row>
        <row r="235">
          <cell r="A235">
            <v>894309</v>
          </cell>
          <cell r="G235" t="str">
            <v>花水木会館</v>
          </cell>
        </row>
        <row r="236">
          <cell r="A236">
            <v>894310</v>
          </cell>
          <cell r="G236" t="str">
            <v>開運堂あづみのインター店</v>
          </cell>
        </row>
        <row r="237">
          <cell r="A237">
            <v>894311</v>
          </cell>
          <cell r="G237" t="str">
            <v>四川乃華安曇野店</v>
          </cell>
        </row>
        <row r="238">
          <cell r="A238">
            <v>894312</v>
          </cell>
          <cell r="G238" t="str">
            <v>青山剛昌ふるさと館</v>
          </cell>
        </row>
        <row r="239">
          <cell r="A239">
            <v>894313</v>
          </cell>
          <cell r="G239" t="str">
            <v>道の駅神話の里白うさぎ内有限会社田畑商店</v>
          </cell>
        </row>
        <row r="240">
          <cell r="A240">
            <v>894314</v>
          </cell>
          <cell r="G240" t="str">
            <v>(株)長井あやめ温泉ニュー桜湯</v>
          </cell>
        </row>
        <row r="241">
          <cell r="A241">
            <v>894315</v>
          </cell>
          <cell r="G241" t="str">
            <v>白川温泉白川荘</v>
          </cell>
        </row>
        <row r="242">
          <cell r="A242">
            <v>894316</v>
          </cell>
          <cell r="G242" t="str">
            <v>めざみの里観光物産館</v>
          </cell>
        </row>
        <row r="243">
          <cell r="A243">
            <v>894317</v>
          </cell>
          <cell r="G243" t="str">
            <v>HOTEL SLOW VILLAGE</v>
          </cell>
        </row>
        <row r="244">
          <cell r="A244">
            <v>894318</v>
          </cell>
          <cell r="G244" t="str">
            <v>いいでカヌークラブ</v>
          </cell>
        </row>
        <row r="245">
          <cell r="A245">
            <v>894319</v>
          </cell>
          <cell r="G245" t="str">
            <v>添川温泉しらさぎ荘</v>
          </cell>
        </row>
        <row r="246">
          <cell r="A246">
            <v>894320</v>
          </cell>
          <cell r="G246" t="str">
            <v>SNOW DRIP COFFEE</v>
          </cell>
        </row>
        <row r="247">
          <cell r="A247">
            <v>894321</v>
          </cell>
          <cell r="G247" t="str">
            <v>やまがたアルカディア観光局</v>
          </cell>
        </row>
        <row r="248">
          <cell r="A248">
            <v>894322</v>
          </cell>
          <cell r="G248" t="str">
            <v>山里料理みたき園</v>
          </cell>
        </row>
        <row r="249">
          <cell r="A249">
            <v>894323</v>
          </cell>
          <cell r="G249" t="str">
            <v>有限会社　鳥市精肉店</v>
          </cell>
        </row>
        <row r="250">
          <cell r="A250">
            <v>894324</v>
          </cell>
        </row>
        <row r="251">
          <cell r="A251">
            <v>894325</v>
          </cell>
          <cell r="G251" t="str">
            <v>道の駅川のみなと長井</v>
          </cell>
        </row>
        <row r="252">
          <cell r="A252">
            <v>894326</v>
          </cell>
          <cell r="G252" t="str">
            <v>omuche outdoor&amp;sports club（ｵﾑｰﾁｪ）</v>
          </cell>
        </row>
        <row r="253">
          <cell r="A253">
            <v>894327</v>
          </cell>
          <cell r="G253" t="str">
            <v>しおばら千二百年物語/BLESS</v>
          </cell>
        </row>
        <row r="254">
          <cell r="A254">
            <v>894328</v>
          </cell>
          <cell r="G254" t="str">
            <v>ストライドラボ那須</v>
          </cell>
        </row>
        <row r="255">
          <cell r="A255">
            <v>894329</v>
          </cell>
          <cell r="G255" t="str">
            <v>ハンターマウンテン塩原</v>
          </cell>
        </row>
        <row r="256">
          <cell r="A256">
            <v>894330</v>
          </cell>
          <cell r="G256" t="str">
            <v>ムーラビート</v>
          </cell>
        </row>
        <row r="257">
          <cell r="A257">
            <v>894331</v>
          </cell>
          <cell r="G257" t="str">
            <v>もみじ谷大吊橋（たかはら森林組合「森林の駅」）</v>
          </cell>
        </row>
        <row r="258">
          <cell r="A258">
            <v>894332</v>
          </cell>
          <cell r="G258" t="str">
            <v>ライドエクスペリエンス</v>
          </cell>
        </row>
        <row r="259">
          <cell r="A259">
            <v>894333</v>
          </cell>
          <cell r="G259" t="str">
            <v>塩原あかつきの湯</v>
          </cell>
        </row>
        <row r="260">
          <cell r="A260">
            <v>894334</v>
          </cell>
          <cell r="G260" t="str">
            <v>塩原もの語り館</v>
          </cell>
        </row>
        <row r="261">
          <cell r="A261">
            <v>894335</v>
          </cell>
          <cell r="G261" t="str">
            <v>塩原温泉ビジターセンター</v>
          </cell>
        </row>
        <row r="262">
          <cell r="A262">
            <v>894336</v>
          </cell>
          <cell r="G262" t="str">
            <v>加登屋旅館</v>
          </cell>
        </row>
        <row r="263">
          <cell r="A263">
            <v>894337</v>
          </cell>
          <cell r="G263" t="str">
            <v>おみやげ笠間屋・レンタルスキーカサマヤ</v>
          </cell>
        </row>
        <row r="264">
          <cell r="A264">
            <v>894338</v>
          </cell>
          <cell r="G264" t="str">
            <v>光雲荘</v>
          </cell>
        </row>
        <row r="265">
          <cell r="A265">
            <v>894339</v>
          </cell>
          <cell r="G265" t="str">
            <v>奥那須・大正村　幸乃湯温泉</v>
          </cell>
        </row>
        <row r="266">
          <cell r="A266">
            <v>894340</v>
          </cell>
          <cell r="G266" t="str">
            <v>人・季・想をつむぐ宿 彩つむぎ</v>
          </cell>
        </row>
        <row r="267">
          <cell r="A267">
            <v>894341</v>
          </cell>
          <cell r="G267" t="str">
            <v>三斗小屋温泉 大黒屋</v>
          </cell>
        </row>
        <row r="268">
          <cell r="A268">
            <v>894342</v>
          </cell>
          <cell r="G268" t="str">
            <v>湯ったりの宿 松楓楼 松屋</v>
          </cell>
        </row>
        <row r="269">
          <cell r="A269">
            <v>894343</v>
          </cell>
          <cell r="G269" t="str">
            <v>赤沢温泉旅館</v>
          </cell>
        </row>
        <row r="270">
          <cell r="A270">
            <v>894344</v>
          </cell>
          <cell r="G270" t="str">
            <v>千本松牧場</v>
          </cell>
        </row>
        <row r="271">
          <cell r="A271">
            <v>894345</v>
          </cell>
          <cell r="G271" t="str">
            <v>湯守田中屋</v>
          </cell>
        </row>
        <row r="272">
          <cell r="A272">
            <v>894346</v>
          </cell>
          <cell r="G272" t="str">
            <v>湯荘白樺</v>
          </cell>
        </row>
        <row r="273">
          <cell r="A273">
            <v>894347</v>
          </cell>
          <cell r="G273" t="str">
            <v>那須塩原市観光局</v>
          </cell>
        </row>
        <row r="274">
          <cell r="A274">
            <v>894348</v>
          </cell>
          <cell r="G274" t="str">
            <v>四海漁業協同組合</v>
          </cell>
        </row>
        <row r="275">
          <cell r="A275">
            <v>894369</v>
          </cell>
          <cell r="G275" t="str">
            <v>岩倉峡公園キャンプ場</v>
          </cell>
        </row>
        <row r="276">
          <cell r="A276">
            <v>894350</v>
          </cell>
          <cell r="G276" t="str">
            <v>鶴巻温泉　元湯　陣屋</v>
          </cell>
        </row>
        <row r="277">
          <cell r="A277">
            <v>894351</v>
          </cell>
          <cell r="G277" t="str">
            <v>トラットリアピノーロ</v>
          </cell>
        </row>
        <row r="278">
          <cell r="A278">
            <v>894352</v>
          </cell>
          <cell r="G278" t="str">
            <v>串や　いち</v>
          </cell>
        </row>
        <row r="279">
          <cell r="A279">
            <v>894353</v>
          </cell>
          <cell r="G279" t="str">
            <v>カラオケ飲み処ぽんぽん</v>
          </cell>
        </row>
        <row r="280">
          <cell r="A280">
            <v>894354</v>
          </cell>
          <cell r="G280" t="str">
            <v>時代輪屋</v>
          </cell>
        </row>
        <row r="281">
          <cell r="A281">
            <v>894355</v>
          </cell>
          <cell r="G281" t="str">
            <v>白髭食堂</v>
          </cell>
        </row>
        <row r="282">
          <cell r="A282">
            <v>894356</v>
          </cell>
          <cell r="G282" t="str">
            <v>山口地ビール　レストラン　サンレミド・プロヴァンス</v>
          </cell>
        </row>
        <row r="283">
          <cell r="A283">
            <v>894357</v>
          </cell>
          <cell r="G283" t="str">
            <v>ホテルニューオータニ鳥取</v>
          </cell>
        </row>
        <row r="284">
          <cell r="A284">
            <v>894358</v>
          </cell>
          <cell r="G284" t="str">
            <v>三朝館</v>
          </cell>
        </row>
        <row r="285">
          <cell r="A285">
            <v>894359</v>
          </cell>
          <cell r="G285" t="str">
            <v>みのぶ自然の里</v>
          </cell>
        </row>
        <row r="286">
          <cell r="A286">
            <v>894360</v>
          </cell>
          <cell r="G286" t="str">
            <v>星に手のとどく丘キャンプ場</v>
          </cell>
        </row>
        <row r="287">
          <cell r="A287">
            <v>894361</v>
          </cell>
          <cell r="G287" t="str">
            <v>とうふや豆蔵　菰野テラス店</v>
          </cell>
        </row>
        <row r="288">
          <cell r="A288">
            <v>894362</v>
          </cell>
          <cell r="G288" t="str">
            <v>オグナほたか</v>
          </cell>
        </row>
        <row r="289">
          <cell r="A289">
            <v>894363</v>
          </cell>
          <cell r="G289" t="str">
            <v>ジェイアールバス関東　東京営業支店</v>
          </cell>
        </row>
        <row r="290">
          <cell r="A290">
            <v>894364</v>
          </cell>
          <cell r="G290" t="str">
            <v>ドラゴンキャンプ場</v>
          </cell>
        </row>
        <row r="291">
          <cell r="A291">
            <v>894365</v>
          </cell>
          <cell r="G291" t="str">
            <v>厚岸蒸溜所</v>
          </cell>
        </row>
        <row r="292">
          <cell r="A292">
            <v>894366</v>
          </cell>
          <cell r="G292" t="str">
            <v>寄居山温泉 ほっこりの湯</v>
          </cell>
        </row>
        <row r="293">
          <cell r="A293">
            <v>894367</v>
          </cell>
          <cell r="G293" t="str">
            <v>花の駅・片品 花咲の湯</v>
          </cell>
        </row>
        <row r="294">
          <cell r="A294">
            <v>894368</v>
          </cell>
          <cell r="G294" t="str">
            <v>道の駅 尾瀬かたしな</v>
          </cell>
        </row>
        <row r="295">
          <cell r="A295">
            <v>894634</v>
          </cell>
          <cell r="G295" t="str">
            <v>美杉パークゴルフクラブ・キャンプスペース</v>
          </cell>
        </row>
        <row r="296">
          <cell r="A296">
            <v>894370</v>
          </cell>
          <cell r="G296" t="str">
            <v>ジェイアールバス関東株式会社</v>
          </cell>
        </row>
        <row r="297">
          <cell r="A297">
            <v>894371</v>
          </cell>
          <cell r="G297" t="str">
            <v>道の駅中条</v>
          </cell>
        </row>
        <row r="298">
          <cell r="A298">
            <v>894372</v>
          </cell>
          <cell r="G298" t="str">
            <v>天神岬スポーツ公園</v>
          </cell>
        </row>
        <row r="299">
          <cell r="A299">
            <v>894373</v>
          </cell>
          <cell r="G299" t="str">
            <v>ジェイアールバス関東　小諸営業支店</v>
          </cell>
        </row>
        <row r="300">
          <cell r="A300">
            <v>894374</v>
          </cell>
          <cell r="G300" t="str">
            <v>ジェイアールバス関東　西那須野営業支店</v>
          </cell>
        </row>
        <row r="301">
          <cell r="A301">
            <v>894375</v>
          </cell>
          <cell r="G301" t="str">
            <v>近畿日本ツーリスト</v>
          </cell>
        </row>
        <row r="302">
          <cell r="A302">
            <v>894376</v>
          </cell>
          <cell r="G302" t="str">
            <v>須佐湾エコロジーキャンプ場</v>
          </cell>
        </row>
        <row r="303">
          <cell r="A303">
            <v>894377</v>
          </cell>
          <cell r="G303" t="str">
            <v>道の駅ばんだい</v>
          </cell>
        </row>
        <row r="304">
          <cell r="A304">
            <v>894378</v>
          </cell>
          <cell r="G304" t="str">
            <v>季の郷湯ら里</v>
          </cell>
        </row>
        <row r="305">
          <cell r="A305">
            <v>894379</v>
          </cell>
          <cell r="G305" t="str">
            <v>ふれあい農園モンファーム</v>
          </cell>
        </row>
        <row r="306">
          <cell r="A306">
            <v>894380</v>
          </cell>
          <cell r="G306" t="str">
            <v>道の駅ならは</v>
          </cell>
        </row>
        <row r="307">
          <cell r="A307">
            <v>894381</v>
          </cell>
          <cell r="G307" t="str">
            <v>諏訪湖カヤック</v>
          </cell>
        </row>
        <row r="308">
          <cell r="A308">
            <v>894382</v>
          </cell>
          <cell r="G308" t="str">
            <v>くるみ沢旅館</v>
          </cell>
        </row>
        <row r="309">
          <cell r="A309">
            <v>894383</v>
          </cell>
          <cell r="G309" t="str">
            <v>ホテルジャパン志賀</v>
          </cell>
        </row>
        <row r="310">
          <cell r="A310">
            <v>894384</v>
          </cell>
          <cell r="G310" t="str">
            <v>斑尾高原キャンピングパーク</v>
          </cell>
        </row>
        <row r="311">
          <cell r="A311">
            <v>894385</v>
          </cell>
          <cell r="G311" t="str">
            <v>Café＆Spaceめぐる</v>
          </cell>
        </row>
        <row r="312">
          <cell r="A312">
            <v>894386</v>
          </cell>
          <cell r="G312" t="str">
            <v>fun surf／oasis sup cruise</v>
          </cell>
        </row>
        <row r="313">
          <cell r="A313">
            <v>894387</v>
          </cell>
          <cell r="G313" t="str">
            <v>たまごのたまこ阪南店</v>
          </cell>
        </row>
        <row r="314">
          <cell r="A314">
            <v>894388</v>
          </cell>
          <cell r="G314" t="str">
            <v>Cafe  NACLEY</v>
          </cell>
        </row>
        <row r="315">
          <cell r="A315">
            <v>894389</v>
          </cell>
          <cell r="G315" t="str">
            <v>漁師の家めし　英進丸　名倉</v>
          </cell>
        </row>
        <row r="316">
          <cell r="A316">
            <v>894390</v>
          </cell>
          <cell r="G316" t="str">
            <v>関空オーシャンフロント</v>
          </cell>
        </row>
        <row r="317">
          <cell r="A317">
            <v>894391</v>
          </cell>
          <cell r="G317" t="str">
            <v>スノーパーク小出</v>
          </cell>
        </row>
        <row r="318">
          <cell r="A318">
            <v>894392</v>
          </cell>
          <cell r="G318" t="str">
            <v>MOUNTAIN　HUT</v>
          </cell>
        </row>
        <row r="319">
          <cell r="A319">
            <v>894393</v>
          </cell>
          <cell r="G319" t="str">
            <v>Café Bramley</v>
          </cell>
        </row>
        <row r="320">
          <cell r="A320">
            <v>894394</v>
          </cell>
          <cell r="G320" t="str">
            <v>ゆめパーク牧野</v>
          </cell>
        </row>
        <row r="321">
          <cell r="A321">
            <v>894395</v>
          </cell>
          <cell r="G321" t="str">
            <v>鳥取県自然体験塾</v>
          </cell>
        </row>
        <row r="322">
          <cell r="A322">
            <v>894396</v>
          </cell>
          <cell r="G322" t="str">
            <v>北海道アドベンチャーツアーズ</v>
          </cell>
        </row>
        <row r="323">
          <cell r="A323">
            <v>894397</v>
          </cell>
          <cell r="G323" t="str">
            <v>キッズコムファーム</v>
          </cell>
        </row>
        <row r="324">
          <cell r="A324">
            <v>894398</v>
          </cell>
          <cell r="G324" t="str">
            <v>コーヒーとごはんのお店　木古里</v>
          </cell>
        </row>
        <row r="325">
          <cell r="A325">
            <v>894399</v>
          </cell>
          <cell r="G325" t="str">
            <v>寿し処　かきた</v>
          </cell>
        </row>
        <row r="326">
          <cell r="A326">
            <v>894400</v>
          </cell>
          <cell r="G326" t="str">
            <v>ぺコレラ学舎</v>
          </cell>
        </row>
        <row r="327">
          <cell r="A327">
            <v>894401</v>
          </cell>
          <cell r="G327" t="str">
            <v>隠岐シーサイド岬</v>
          </cell>
        </row>
        <row r="328">
          <cell r="A328">
            <v>894402</v>
          </cell>
          <cell r="G328" t="str">
            <v>浦富海岸島めぐり遊覧船</v>
          </cell>
        </row>
        <row r="329">
          <cell r="A329">
            <v>894403</v>
          </cell>
          <cell r="G329" t="str">
            <v>赤猪岩神社前売店</v>
          </cell>
        </row>
        <row r="330">
          <cell r="A330">
            <v>894404</v>
          </cell>
          <cell r="G330" t="str">
            <v>大漁市場なかうら</v>
          </cell>
        </row>
        <row r="331">
          <cell r="A331">
            <v>894405</v>
          </cell>
          <cell r="G331" t="str">
            <v>甘利山グリーンロッジ</v>
          </cell>
        </row>
        <row r="332">
          <cell r="A332">
            <v>894406</v>
          </cell>
          <cell r="G332" t="str">
            <v>恵みの湯</v>
          </cell>
        </row>
        <row r="333">
          <cell r="A333">
            <v>894407</v>
          </cell>
          <cell r="G333" t="str">
            <v>いちごの家</v>
          </cell>
        </row>
        <row r="334">
          <cell r="A334">
            <v>894408</v>
          </cell>
          <cell r="G334" t="str">
            <v>フォレスト＆ウォーター</v>
          </cell>
        </row>
        <row r="335">
          <cell r="A335">
            <v>894409</v>
          </cell>
          <cell r="G335" t="str">
            <v>料理旅館　樋口</v>
          </cell>
        </row>
        <row r="336">
          <cell r="A336">
            <v>894410</v>
          </cell>
          <cell r="G336" t="str">
            <v>荻の里温泉</v>
          </cell>
        </row>
        <row r="337">
          <cell r="A337">
            <v>894411</v>
          </cell>
          <cell r="G337" t="str">
            <v>民宿清流</v>
          </cell>
        </row>
        <row r="338">
          <cell r="A338">
            <v>894412</v>
          </cell>
          <cell r="G338" t="str">
            <v>関金温泉　湯楽里</v>
          </cell>
        </row>
        <row r="339">
          <cell r="A339">
            <v>894414</v>
          </cell>
          <cell r="G339" t="str">
            <v>アウトドア・スポーツショップACTIVIT（アクティビット）</v>
          </cell>
        </row>
        <row r="340">
          <cell r="A340">
            <v>894413</v>
          </cell>
          <cell r="G340" t="str">
            <v>境港観光案内所</v>
          </cell>
        </row>
        <row r="341">
          <cell r="A341">
            <v>894415</v>
          </cell>
          <cell r="G341" t="str">
            <v>ノルン水上スキー場</v>
          </cell>
        </row>
        <row r="342">
          <cell r="A342">
            <v>894416</v>
          </cell>
          <cell r="G342" t="str">
            <v>月夜野まるかチェリー園</v>
          </cell>
        </row>
        <row r="343">
          <cell r="A343">
            <v>894417</v>
          </cell>
          <cell r="G343" t="str">
            <v>福島県会津自然の家</v>
          </cell>
        </row>
        <row r="344">
          <cell r="A344">
            <v>894418</v>
          </cell>
          <cell r="G344" t="str">
            <v>ソアリングシステム パラグライダースクール</v>
          </cell>
        </row>
        <row r="345">
          <cell r="A345">
            <v>894419</v>
          </cell>
          <cell r="G345" t="str">
            <v>白い森交流センター りふれ</v>
          </cell>
        </row>
        <row r="346">
          <cell r="A346">
            <v>894420</v>
          </cell>
          <cell r="G346" t="str">
            <v>NIPPONIA 白鷹 源内邸</v>
          </cell>
        </row>
        <row r="347">
          <cell r="A347">
            <v>894421</v>
          </cell>
          <cell r="G347" t="str">
            <v>鷹野湯温泉 パレス松風</v>
          </cell>
        </row>
        <row r="348">
          <cell r="A348">
            <v>894422</v>
          </cell>
          <cell r="G348" t="str">
            <v>山形座瀧波</v>
          </cell>
        </row>
        <row r="349">
          <cell r="A349">
            <v>894423</v>
          </cell>
          <cell r="G349" t="str">
            <v>読売旅行</v>
          </cell>
        </row>
        <row r="350">
          <cell r="A350">
            <v>894424</v>
          </cell>
          <cell r="G350" t="str">
            <v>水上高原スキーリゾート</v>
          </cell>
        </row>
        <row r="351">
          <cell r="A351">
            <v>894425</v>
          </cell>
          <cell r="G351" t="str">
            <v>猿山　モンキーマウンテン</v>
          </cell>
        </row>
        <row r="352">
          <cell r="A352">
            <v>894426</v>
          </cell>
          <cell r="G352" t="str">
            <v>冒険小屋</v>
          </cell>
        </row>
        <row r="353">
          <cell r="A353">
            <v>894427</v>
          </cell>
          <cell r="G353" t="str">
            <v>重要文化財　江川家住宅</v>
          </cell>
        </row>
        <row r="354">
          <cell r="A354">
            <v>894428</v>
          </cell>
          <cell r="G354" t="str">
            <v>水上高原ホテル２００</v>
          </cell>
        </row>
        <row r="355">
          <cell r="A355">
            <v>894429</v>
          </cell>
          <cell r="G355" t="str">
            <v>天地のテラスゆしお FARM＆EXPERIENCE</v>
          </cell>
        </row>
        <row r="356">
          <cell r="A356">
            <v>894430</v>
          </cell>
          <cell r="G356" t="str">
            <v>SLYCE BASE CAMP &amp; HALO CAFÉ</v>
          </cell>
        </row>
        <row r="357">
          <cell r="A357">
            <v>894431</v>
          </cell>
          <cell r="G357" t="str">
            <v>東近江市あらゆる場面で木を使う推進協議会</v>
          </cell>
        </row>
        <row r="358">
          <cell r="A358">
            <v>894432</v>
          </cell>
          <cell r="G358" t="str">
            <v>フェアフィールド･バイ･マリオット･奈良天理山の辺の道</v>
          </cell>
        </row>
        <row r="359">
          <cell r="A359">
            <v>894433</v>
          </cell>
          <cell r="G359" t="str">
            <v>フェアフィールド･バイ･マリオット･北海道えにわ</v>
          </cell>
        </row>
        <row r="360">
          <cell r="A360">
            <v>894434</v>
          </cell>
          <cell r="G360" t="str">
            <v>フェアフィールド･バイ･マリオット･北海道長沼マオイの丘公園</v>
          </cell>
        </row>
        <row r="361">
          <cell r="A361">
            <v>894435</v>
          </cell>
          <cell r="G361" t="str">
            <v>フェアフィールド･バイ･マリオット･北海道南富良野</v>
          </cell>
        </row>
        <row r="362">
          <cell r="A362">
            <v>894436</v>
          </cell>
          <cell r="G362" t="str">
            <v>丹波篠山キャンプ場　やまもりサーキット</v>
          </cell>
        </row>
        <row r="363">
          <cell r="A363">
            <v>894437</v>
          </cell>
          <cell r="G363" t="str">
            <v>窯焼きピザの店ラ・ビエール</v>
          </cell>
        </row>
        <row r="364">
          <cell r="A364">
            <v>894438</v>
          </cell>
          <cell r="G364" t="str">
            <v>OneDrop outdoor guide service</v>
          </cell>
        </row>
        <row r="365">
          <cell r="A365">
            <v>894439</v>
          </cell>
          <cell r="G365" t="str">
            <v>TOMO CAMPERS</v>
          </cell>
        </row>
        <row r="366">
          <cell r="A366">
            <v>894440</v>
          </cell>
          <cell r="G366" t="str">
            <v>牛窓オリーブ園</v>
          </cell>
        </row>
        <row r="367">
          <cell r="A367">
            <v>894441</v>
          </cell>
          <cell r="G367" t="str">
            <v>一組限定の民泊　古民家 日向家</v>
          </cell>
        </row>
        <row r="368">
          <cell r="A368">
            <v>894442</v>
          </cell>
          <cell r="G368" t="str">
            <v>南さつま市観光協会</v>
          </cell>
        </row>
        <row r="369">
          <cell r="A369">
            <v>894443</v>
          </cell>
          <cell r="G369" t="str">
            <v>道後温泉　ホテル古湧園</v>
          </cell>
        </row>
        <row r="370">
          <cell r="A370">
            <v>894444</v>
          </cell>
          <cell r="G370" t="str">
            <v>NPO法人富山南砺　育てる会</v>
          </cell>
        </row>
        <row r="371">
          <cell r="A371">
            <v>894445</v>
          </cell>
          <cell r="G371" t="str">
            <v>宿屋まてまて</v>
          </cell>
        </row>
        <row r="372">
          <cell r="A372">
            <v>894446</v>
          </cell>
          <cell r="G372" t="str">
            <v>妙高高原観光案内所</v>
          </cell>
        </row>
        <row r="373">
          <cell r="A373">
            <v>894020</v>
          </cell>
          <cell r="G373" t="str">
            <v>苗名の湯</v>
          </cell>
        </row>
        <row r="374">
          <cell r="A374">
            <v>891308</v>
          </cell>
          <cell r="G374" t="str">
            <v>石鎚山温泉　京屋旅館</v>
          </cell>
        </row>
        <row r="375">
          <cell r="A375">
            <v>894449</v>
          </cell>
          <cell r="G375" t="str">
            <v>嬬恋村農産物等直売所</v>
          </cell>
        </row>
        <row r="376">
          <cell r="A376">
            <v>894450</v>
          </cell>
          <cell r="G376" t="str">
            <v>咲くカフェ</v>
          </cell>
        </row>
        <row r="377">
          <cell r="A377">
            <v>894451</v>
          </cell>
          <cell r="G377" t="str">
            <v>大子温泉やみぞホテル</v>
          </cell>
        </row>
        <row r="378">
          <cell r="A378">
            <v>894452</v>
          </cell>
          <cell r="G378" t="str">
            <v>旅八</v>
          </cell>
        </row>
        <row r="379">
          <cell r="A379">
            <v>894453</v>
          </cell>
          <cell r="G379" t="str">
            <v>山田緑地</v>
          </cell>
        </row>
        <row r="380">
          <cell r="A380">
            <v>894454</v>
          </cell>
          <cell r="G380" t="str">
            <v>インパックツアーズ</v>
          </cell>
        </row>
        <row r="381">
          <cell r="A381">
            <v>894455</v>
          </cell>
          <cell r="G381" t="str">
            <v>目白鍾乳洞</v>
          </cell>
        </row>
        <row r="382">
          <cell r="A382">
            <v>894456</v>
          </cell>
          <cell r="G382" t="str">
            <v>THE PARKLODGE 上高地</v>
          </cell>
        </row>
        <row r="383">
          <cell r="A383">
            <v>894457</v>
          </cell>
          <cell r="G383" t="str">
            <v>しらびそ小屋</v>
          </cell>
        </row>
        <row r="384">
          <cell r="A384">
            <v>894458</v>
          </cell>
          <cell r="G384" t="str">
            <v>笹井ホテル</v>
          </cell>
        </row>
        <row r="385">
          <cell r="A385">
            <v>894459</v>
          </cell>
          <cell r="G385" t="str">
            <v>十勝川温泉第一ホテル　豊洲亭・豆陽亭</v>
          </cell>
        </row>
        <row r="386">
          <cell r="A386">
            <v>894460</v>
          </cell>
          <cell r="G386" t="str">
            <v>観月苑</v>
          </cell>
        </row>
        <row r="387">
          <cell r="A387">
            <v>894461</v>
          </cell>
          <cell r="G387" t="str">
            <v xml:space="preserve">たまごのたまこ </v>
          </cell>
        </row>
        <row r="388">
          <cell r="A388">
            <v>894462</v>
          </cell>
          <cell r="G388" t="str">
            <v>古民家レストランらんたん</v>
          </cell>
        </row>
        <row r="389">
          <cell r="A389">
            <v>894463</v>
          </cell>
          <cell r="G389" t="str">
            <v>油谷青少年自然の家</v>
          </cell>
        </row>
        <row r="390">
          <cell r="A390">
            <v>894464</v>
          </cell>
          <cell r="G390" t="str">
            <v>MORIKOYA CABANON 北軽井沢</v>
          </cell>
        </row>
        <row r="391">
          <cell r="A391">
            <v>894465</v>
          </cell>
          <cell r="G391" t="str">
            <v>ターブル ベジ</v>
          </cell>
        </row>
        <row r="392">
          <cell r="A392">
            <v>894466</v>
          </cell>
          <cell r="G392" t="str">
            <v>よりみちベーカリー</v>
          </cell>
        </row>
        <row r="393">
          <cell r="A393">
            <v>894467</v>
          </cell>
          <cell r="G393" t="str">
            <v>からあげハウス</v>
          </cell>
        </row>
        <row r="394">
          <cell r="A394">
            <v>894468</v>
          </cell>
          <cell r="G394" t="str">
            <v>十勝ネイチャーセンターTokachi.Outdoor.Planning</v>
          </cell>
        </row>
        <row r="395">
          <cell r="A395">
            <v>894469</v>
          </cell>
          <cell r="G395" t="str">
            <v>道の駅ガーデンスパ十勝川温泉</v>
          </cell>
        </row>
        <row r="396">
          <cell r="A396">
            <v>894470</v>
          </cell>
          <cell r="G396" t="str">
            <v>ホテル大平原</v>
          </cell>
        </row>
        <row r="397">
          <cell r="A397">
            <v>894471</v>
          </cell>
          <cell r="G397" t="str">
            <v>くつろぎたいのも山々。</v>
          </cell>
        </row>
        <row r="398">
          <cell r="A398">
            <v>894472</v>
          </cell>
          <cell r="G398" t="str">
            <v>富士山 天母の湯</v>
          </cell>
        </row>
        <row r="399">
          <cell r="A399">
            <v>894473</v>
          </cell>
          <cell r="G399" t="str">
            <v>BSCウォータースポーツセンター</v>
          </cell>
        </row>
        <row r="400">
          <cell r="A400">
            <v>894474</v>
          </cell>
          <cell r="G400" t="str">
            <v>うろこ市</v>
          </cell>
        </row>
        <row r="401">
          <cell r="A401">
            <v>894475</v>
          </cell>
          <cell r="G401" t="str">
            <v>稚内グランドホテル</v>
          </cell>
        </row>
        <row r="402">
          <cell r="A402">
            <v>894476</v>
          </cell>
          <cell r="G402" t="str">
            <v>ホテル御園</v>
          </cell>
        </row>
        <row r="403">
          <cell r="A403">
            <v>894477</v>
          </cell>
          <cell r="G403" t="str">
            <v>ワッカナイセレクト</v>
          </cell>
        </row>
        <row r="404">
          <cell r="A404">
            <v>894478</v>
          </cell>
          <cell r="G404" t="str">
            <v>車屋 源氏</v>
          </cell>
        </row>
        <row r="405">
          <cell r="A405">
            <v>894479</v>
          </cell>
          <cell r="G405" t="str">
            <v>明田鮮魚店</v>
          </cell>
        </row>
        <row r="406">
          <cell r="A406">
            <v>894480</v>
          </cell>
          <cell r="G406" t="str">
            <v>和の実榊</v>
          </cell>
        </row>
        <row r="407">
          <cell r="A407">
            <v>894481</v>
          </cell>
          <cell r="G407" t="str">
            <v>洋食プチジョア</v>
          </cell>
        </row>
        <row r="408">
          <cell r="A408">
            <v>894482</v>
          </cell>
          <cell r="G408" t="str">
            <v>満寿屋みちます</v>
          </cell>
        </row>
        <row r="409">
          <cell r="A409">
            <v>894483</v>
          </cell>
          <cell r="G409" t="str">
            <v>茶屋GREEN</v>
          </cell>
        </row>
        <row r="410">
          <cell r="A410">
            <v>894484</v>
          </cell>
          <cell r="G410" t="str">
            <v>らぁめん藤</v>
          </cell>
        </row>
        <row r="411">
          <cell r="A411">
            <v>894485</v>
          </cell>
          <cell r="G411" t="str">
            <v>ぶたはげ</v>
          </cell>
        </row>
        <row r="412">
          <cell r="A412">
            <v>894486</v>
          </cell>
          <cell r="G412" t="str">
            <v>なつぞら市場</v>
          </cell>
        </row>
        <row r="413">
          <cell r="A413">
            <v>894487</v>
          </cell>
          <cell r="G413" t="str">
            <v>そばや然</v>
          </cell>
        </row>
        <row r="414">
          <cell r="A414">
            <v>894488</v>
          </cell>
          <cell r="G414" t="str">
            <v>SKYPIEA（スカイピア）</v>
          </cell>
        </row>
        <row r="415">
          <cell r="A415">
            <v>894489</v>
          </cell>
          <cell r="G415" t="str">
            <v>うどん麦笑壱咲</v>
          </cell>
        </row>
        <row r="416">
          <cell r="A416">
            <v>894490</v>
          </cell>
          <cell r="G416" t="str">
            <v>波音（はおん）の宿 くろしお</v>
          </cell>
        </row>
        <row r="417">
          <cell r="A417">
            <v>894491</v>
          </cell>
          <cell r="G417" t="str">
            <v>ホテル琵琶レイクオーツカ</v>
          </cell>
        </row>
        <row r="418">
          <cell r="A418">
            <v>894492</v>
          </cell>
          <cell r="G418" t="str">
            <v>Kameda-YA</v>
          </cell>
        </row>
        <row r="419">
          <cell r="A419">
            <v>894493</v>
          </cell>
          <cell r="G419" t="str">
            <v>つなぎ温泉「四季彩」</v>
          </cell>
        </row>
        <row r="420">
          <cell r="A420">
            <v>894494</v>
          </cell>
          <cell r="G420" t="str">
            <v>つなぎ百貨堂</v>
          </cell>
        </row>
        <row r="421">
          <cell r="A421">
            <v>894495</v>
          </cell>
          <cell r="G421" t="str">
            <v>亀萬酒造</v>
          </cell>
        </row>
        <row r="422">
          <cell r="A422">
            <v>894496</v>
          </cell>
          <cell r="G422" t="str">
            <v>（一社）南紀串本観光協会</v>
          </cell>
        </row>
        <row r="423">
          <cell r="A423">
            <v>894497</v>
          </cell>
          <cell r="G423" t="str">
            <v>プライベートキャンプ場 ひなの森</v>
          </cell>
        </row>
        <row r="424">
          <cell r="A424">
            <v>894498</v>
          </cell>
          <cell r="G424" t="str">
            <v>グリーンパークすのかわオートキャンプ場</v>
          </cell>
        </row>
        <row r="425">
          <cell r="A425">
            <v>894499</v>
          </cell>
          <cell r="G425" t="str">
            <v>ゆらり内海</v>
          </cell>
        </row>
        <row r="426">
          <cell r="A426">
            <v>894500</v>
          </cell>
          <cell r="G426" t="str">
            <v>一本松温泉あけぼの荘</v>
          </cell>
        </row>
        <row r="427">
          <cell r="A427">
            <v>894501</v>
          </cell>
          <cell r="G427" t="str">
            <v>須ノ川公園</v>
          </cell>
        </row>
        <row r="428">
          <cell r="A428">
            <v>894502</v>
          </cell>
          <cell r="G428" t="str">
            <v>西海観光船</v>
          </cell>
        </row>
        <row r="429">
          <cell r="A429">
            <v>894503</v>
          </cell>
          <cell r="G429" t="str">
            <v>シーウォーカー</v>
          </cell>
        </row>
        <row r="430">
          <cell r="A430">
            <v>894504</v>
          </cell>
          <cell r="G430" t="str">
            <v>だんだん館</v>
          </cell>
        </row>
        <row r="431">
          <cell r="A431">
            <v>894505</v>
          </cell>
          <cell r="G431" t="str">
            <v>芽室町観光物産協会</v>
          </cell>
        </row>
        <row r="432">
          <cell r="A432">
            <v>894506</v>
          </cell>
          <cell r="G432" t="str">
            <v>大丸山森林公園サンタの家</v>
          </cell>
        </row>
        <row r="433">
          <cell r="A433">
            <v>894507</v>
          </cell>
          <cell r="G433" t="str">
            <v>カフェダイニング サルビア</v>
          </cell>
        </row>
        <row r="434">
          <cell r="A434">
            <v>894508</v>
          </cell>
          <cell r="G434" t="str">
            <v>十勝千年の森</v>
          </cell>
        </row>
        <row r="435">
          <cell r="A435">
            <v>894509</v>
          </cell>
          <cell r="G435" t="str">
            <v>展望レストラン とかち亭</v>
          </cell>
        </row>
        <row r="436">
          <cell r="A436">
            <v>894510</v>
          </cell>
          <cell r="G436" t="str">
            <v>帯広市畜産研修センター（カウベルハウス）</v>
          </cell>
        </row>
        <row r="437">
          <cell r="A437">
            <v>894511</v>
          </cell>
          <cell r="G437" t="str">
            <v>紫竹ガーデン</v>
          </cell>
        </row>
        <row r="438">
          <cell r="A438">
            <v>894512</v>
          </cell>
          <cell r="G438" t="str">
            <v>真鍋庭園</v>
          </cell>
        </row>
        <row r="439">
          <cell r="A439">
            <v>894513</v>
          </cell>
          <cell r="G439" t="str">
            <v>カムイコタン公園キャンプ場</v>
          </cell>
        </row>
        <row r="440">
          <cell r="A440">
            <v>894514</v>
          </cell>
          <cell r="G440" t="str">
            <v>道の駅コスモール大樹</v>
          </cell>
        </row>
        <row r="441">
          <cell r="A441">
            <v>894515</v>
          </cell>
          <cell r="G441" t="str">
            <v>晩成温泉</v>
          </cell>
        </row>
        <row r="442">
          <cell r="A442">
            <v>894516</v>
          </cell>
          <cell r="G442" t="str">
            <v>千サルバトーレ12</v>
          </cell>
        </row>
        <row r="443">
          <cell r="A443">
            <v>894517</v>
          </cell>
          <cell r="G443" t="str">
            <v>グランピングリゾート　フェーリエンドルフ</v>
          </cell>
        </row>
        <row r="444">
          <cell r="A444">
            <v>894518</v>
          </cell>
          <cell r="G444" t="str">
            <v>札内川園地キャンプ場／日高山脈山岳センター</v>
          </cell>
        </row>
        <row r="445">
          <cell r="A445">
            <v>894519</v>
          </cell>
          <cell r="G445" t="str">
            <v>瀬戸内 NATURAL FIELD</v>
          </cell>
        </row>
        <row r="446">
          <cell r="A446">
            <v>894520</v>
          </cell>
          <cell r="G446" t="str">
            <v>丸平金物店</v>
          </cell>
        </row>
        <row r="447">
          <cell r="A447">
            <v>894521</v>
          </cell>
          <cell r="G447" t="str">
            <v>HAPPY FEW DIVING</v>
          </cell>
        </row>
        <row r="448">
          <cell r="A448">
            <v>894522</v>
          </cell>
          <cell r="G448" t="str">
            <v>Naluオーダーアクセサリー</v>
          </cell>
        </row>
        <row r="449">
          <cell r="A449">
            <v>894523</v>
          </cell>
          <cell r="G449" t="str">
            <v>茶処あがりまた</v>
          </cell>
        </row>
        <row r="450">
          <cell r="A450">
            <v>894524</v>
          </cell>
          <cell r="G450" t="str">
            <v>まぁ～いキッチン</v>
          </cell>
        </row>
        <row r="451">
          <cell r="A451">
            <v>894525</v>
          </cell>
          <cell r="G451" t="str">
            <v>カフェテラス　ホライズン</v>
          </cell>
        </row>
        <row r="452">
          <cell r="A452">
            <v>894526</v>
          </cell>
          <cell r="G452" t="str">
            <v>Lrcafe.teico</v>
          </cell>
        </row>
        <row r="453">
          <cell r="A453">
            <v>894527</v>
          </cell>
          <cell r="G453" t="str">
            <v>居酒屋　新撰組・武</v>
          </cell>
        </row>
        <row r="454">
          <cell r="A454">
            <v>894528</v>
          </cell>
          <cell r="G454" t="str">
            <v>Bistro　Nova　Costa</v>
          </cell>
        </row>
        <row r="455">
          <cell r="A455">
            <v>894529</v>
          </cell>
          <cell r="G455" t="str">
            <v>㈱サンセットリゾート</v>
          </cell>
        </row>
        <row r="456">
          <cell r="A456">
            <v>894530</v>
          </cell>
          <cell r="G456" t="str">
            <v>㈲リゾ－トホテル石</v>
          </cell>
        </row>
        <row r="457">
          <cell r="A457">
            <v>894531</v>
          </cell>
          <cell r="G457" t="str">
            <v>合同会社レッドイン</v>
          </cell>
        </row>
        <row r="458">
          <cell r="A458">
            <v>894532</v>
          </cell>
          <cell r="G458" t="str">
            <v>民宿平和の森荘</v>
          </cell>
        </row>
        <row r="459">
          <cell r="A459">
            <v>894533</v>
          </cell>
          <cell r="G459" t="str">
            <v>伝泊～海亀ビーチの宿～</v>
          </cell>
        </row>
        <row r="460">
          <cell r="A460">
            <v>894534</v>
          </cell>
          <cell r="G460" t="str">
            <v>伝泊～展望台のある宿～</v>
          </cell>
        </row>
        <row r="461">
          <cell r="A461">
            <v>894535</v>
          </cell>
          <cell r="G461" t="str">
            <v>伝泊～サンゴ石小屋のある宿～</v>
          </cell>
        </row>
        <row r="462">
          <cell r="A462">
            <v>894536</v>
          </cell>
          <cell r="G462" t="str">
            <v>伝泊～海みるテラスの宿～</v>
          </cell>
        </row>
        <row r="463">
          <cell r="A463">
            <v>894537</v>
          </cell>
          <cell r="G463" t="str">
            <v>伝泊～だんだん芝生と海の宿～</v>
          </cell>
        </row>
        <row r="464">
          <cell r="A464">
            <v>894538</v>
          </cell>
          <cell r="G464" t="str">
            <v>伝泊～時うつろう小屋組の宿～</v>
          </cell>
        </row>
        <row r="465">
          <cell r="A465">
            <v>894539</v>
          </cell>
          <cell r="G465" t="str">
            <v>アドベンチャーバレーSAGA</v>
          </cell>
        </row>
        <row r="466">
          <cell r="A466">
            <v>894540</v>
          </cell>
          <cell r="G466" t="str">
            <v>ひがしせふり温泉　山茶花の湯</v>
          </cell>
        </row>
        <row r="467">
          <cell r="A467">
            <v>894541</v>
          </cell>
          <cell r="G467" t="str">
            <v>道の駅吉野ヶ里 さざんか千坊館</v>
          </cell>
        </row>
        <row r="468">
          <cell r="A468">
            <v>894542</v>
          </cell>
          <cell r="G468" t="str">
            <v>ステンドグラス工房　ツバメ製作所</v>
          </cell>
        </row>
        <row r="469">
          <cell r="A469">
            <v>894543</v>
          </cell>
          <cell r="G469" t="str">
            <v>鎌岩館</v>
          </cell>
        </row>
        <row r="470">
          <cell r="A470">
            <v>894544</v>
          </cell>
          <cell r="G470" t="str">
            <v>国民宿舎新嵐山荘</v>
          </cell>
        </row>
        <row r="471">
          <cell r="A471">
            <v>894545</v>
          </cell>
          <cell r="G471" t="str">
            <v>愛南町観光協会</v>
          </cell>
        </row>
        <row r="472">
          <cell r="A472">
            <v>894546</v>
          </cell>
          <cell r="G472" t="str">
            <v>山出憩いの里温泉</v>
          </cell>
        </row>
        <row r="473">
          <cell r="A473">
            <v>894547</v>
          </cell>
          <cell r="G473" t="str">
            <v>フレッシュ一本松</v>
          </cell>
        </row>
        <row r="474">
          <cell r="A474">
            <v>894548</v>
          </cell>
          <cell r="G474" t="str">
            <v>道の駅みしょうＭＩＣ</v>
          </cell>
        </row>
        <row r="475">
          <cell r="A475">
            <v>894549</v>
          </cell>
          <cell r="G475" t="str">
            <v>九頭竜スキー場</v>
          </cell>
        </row>
        <row r="476">
          <cell r="A476">
            <v>894550</v>
          </cell>
          <cell r="G476" t="str">
            <v>ネイパル北見</v>
          </cell>
        </row>
        <row r="477">
          <cell r="A477">
            <v>894551</v>
          </cell>
          <cell r="G477" t="str">
            <v>HEROES　PARK</v>
          </cell>
        </row>
        <row r="478">
          <cell r="A478">
            <v>894552</v>
          </cell>
          <cell r="G478" t="str">
            <v>塩別つるつる温泉</v>
          </cell>
        </row>
        <row r="479">
          <cell r="A479">
            <v>894553</v>
          </cell>
          <cell r="G479" t="str">
            <v>サイクルショップCSS</v>
          </cell>
        </row>
        <row r="480">
          <cell r="A480">
            <v>894554</v>
          </cell>
          <cell r="G480" t="str">
            <v>かなやま湖畔キャンプ場</v>
          </cell>
        </row>
        <row r="481">
          <cell r="A481">
            <v>894555</v>
          </cell>
          <cell r="G481" t="str">
            <v>かなやま湖オートキャンプ場</v>
          </cell>
        </row>
        <row r="482">
          <cell r="A482">
            <v>894556</v>
          </cell>
          <cell r="G482" t="str">
            <v>大子おやき学校</v>
          </cell>
        </row>
        <row r="483">
          <cell r="A483">
            <v>894557</v>
          </cell>
          <cell r="G483" t="str">
            <v>有限会社　塩山酒販</v>
          </cell>
        </row>
        <row r="484">
          <cell r="A484">
            <v>894558</v>
          </cell>
          <cell r="G484" t="str">
            <v>浦沢屋</v>
          </cell>
        </row>
        <row r="485">
          <cell r="A485">
            <v>894559</v>
          </cell>
          <cell r="G485" t="str">
            <v>山小舎　福ちゃん荘</v>
          </cell>
        </row>
        <row r="486">
          <cell r="A486">
            <v>894560</v>
          </cell>
          <cell r="G486" t="str">
            <v>信玉園</v>
          </cell>
        </row>
        <row r="487">
          <cell r="A487">
            <v>894561</v>
          </cell>
          <cell r="G487" t="str">
            <v>信玄館</v>
          </cell>
        </row>
        <row r="488">
          <cell r="A488">
            <v>894562</v>
          </cell>
          <cell r="G488" t="str">
            <v>青峰園</v>
          </cell>
        </row>
        <row r="489">
          <cell r="A489">
            <v>894563</v>
          </cell>
          <cell r="G489" t="str">
            <v>小倉城・小倉城庭園</v>
          </cell>
        </row>
        <row r="490">
          <cell r="A490">
            <v>894564</v>
          </cell>
          <cell r="G490" t="str">
            <v>信玄食品</v>
          </cell>
        </row>
        <row r="491">
          <cell r="A491">
            <v>894565</v>
          </cell>
          <cell r="G491" t="str">
            <v>くらしとごはんリクル</v>
          </cell>
        </row>
        <row r="492">
          <cell r="A492">
            <v>894566</v>
          </cell>
          <cell r="G492" t="str">
            <v>マルブン小松本店</v>
          </cell>
        </row>
        <row r="493">
          <cell r="A493">
            <v>894567</v>
          </cell>
          <cell r="G493" t="str">
            <v>近江丼丸</v>
          </cell>
        </row>
        <row r="494">
          <cell r="A494">
            <v>894568</v>
          </cell>
          <cell r="G494" t="str">
            <v>合同会社 晴花日(はれかひ）</v>
          </cell>
        </row>
        <row r="495">
          <cell r="A495">
            <v>894569</v>
          </cell>
          <cell r="G495" t="str">
            <v>立山あるぺん村</v>
          </cell>
        </row>
        <row r="496">
          <cell r="A496">
            <v>894570</v>
          </cell>
          <cell r="G496" t="str">
            <v>立山山岳サポートサービス</v>
          </cell>
        </row>
        <row r="497">
          <cell r="A497">
            <v>894571</v>
          </cell>
          <cell r="G497" t="str">
            <v>甘草屋敷売店</v>
          </cell>
        </row>
        <row r="498">
          <cell r="A498">
            <v>894572</v>
          </cell>
          <cell r="G498" t="str">
            <v>那須高原ITAMUROキャンプ場</v>
          </cell>
        </row>
        <row r="499">
          <cell r="A499">
            <v>894573</v>
          </cell>
          <cell r="G499" t="str">
            <v>山口農園</v>
          </cell>
        </row>
        <row r="500">
          <cell r="A500">
            <v>894574</v>
          </cell>
          <cell r="G500" t="str">
            <v>只見町 駅前ストア―</v>
          </cell>
        </row>
        <row r="501">
          <cell r="A501">
            <v>894575</v>
          </cell>
          <cell r="G501" t="str">
            <v>中ノ島公園 かわせみの里</v>
          </cell>
        </row>
        <row r="502">
          <cell r="A502">
            <v>894576</v>
          </cell>
          <cell r="G502" t="str">
            <v>ITOSHIMA SDGs Village 地球 MIRAI</v>
          </cell>
        </row>
        <row r="503">
          <cell r="A503">
            <v>894577</v>
          </cell>
          <cell r="G503" t="str">
            <v>奥志賀ホテルグランフェニックス</v>
          </cell>
        </row>
        <row r="504">
          <cell r="A504">
            <v>894578</v>
          </cell>
          <cell r="G504" t="str">
            <v>ひなせうみラボ</v>
          </cell>
        </row>
        <row r="505">
          <cell r="A505">
            <v>894579</v>
          </cell>
          <cell r="G505" t="str">
            <v>すきむらんど</v>
          </cell>
        </row>
        <row r="506">
          <cell r="A506">
            <v>894580</v>
          </cell>
          <cell r="G506" t="str">
            <v>東洋館</v>
          </cell>
        </row>
        <row r="507">
          <cell r="A507">
            <v>894581</v>
          </cell>
          <cell r="G507" t="str">
            <v>福井県キャンプ協会</v>
          </cell>
        </row>
        <row r="508">
          <cell r="A508">
            <v>894582</v>
          </cell>
          <cell r="G508" t="str">
            <v>越前おおの山案内人倶楽部</v>
          </cell>
        </row>
        <row r="509">
          <cell r="A509">
            <v>894583</v>
          </cell>
          <cell r="G509" t="str">
            <v>ジビエの宿・レストラン「美食の森 Reビエ」</v>
          </cell>
        </row>
        <row r="510">
          <cell r="A510">
            <v>894584</v>
          </cell>
          <cell r="G510" t="str">
            <v>フォレスト倶楽部　田園</v>
          </cell>
        </row>
        <row r="511">
          <cell r="A511">
            <v>894585</v>
          </cell>
          <cell r="G511" t="str">
            <v>倉吉シティホテル</v>
          </cell>
        </row>
        <row r="512">
          <cell r="A512">
            <v>894586</v>
          </cell>
          <cell r="G512" t="str">
            <v>あそびCafeコロン</v>
          </cell>
        </row>
        <row r="513">
          <cell r="A513">
            <v>894587</v>
          </cell>
          <cell r="G513" t="str">
            <v>森林の分校ふざわ</v>
          </cell>
        </row>
        <row r="514">
          <cell r="A514">
            <v>894588</v>
          </cell>
          <cell r="G514" t="str">
            <v>四季の杜</v>
          </cell>
        </row>
        <row r="515">
          <cell r="A515">
            <v>894589</v>
          </cell>
          <cell r="G515" t="str">
            <v>大阪市立長居ユースホステル</v>
          </cell>
        </row>
        <row r="516">
          <cell r="A516">
            <v>894590</v>
          </cell>
          <cell r="G516" t="str">
            <v>10歩Garage</v>
          </cell>
        </row>
        <row r="517">
          <cell r="A517">
            <v>894591</v>
          </cell>
          <cell r="G517" t="str">
            <v>さかえ倶楽部スキー場</v>
          </cell>
        </row>
        <row r="518">
          <cell r="A518">
            <v>894592</v>
          </cell>
          <cell r="G518" t="str">
            <v>小豆島オリーブユースホステル</v>
          </cell>
        </row>
        <row r="519">
          <cell r="A519">
            <v>894593</v>
          </cell>
          <cell r="G519" t="str">
            <v>立山黒部アルペンルート</v>
          </cell>
        </row>
        <row r="520">
          <cell r="A520">
            <v>894594</v>
          </cell>
          <cell r="G520" t="str">
            <v>栄村秋山郷観光協会</v>
          </cell>
        </row>
        <row r="521">
          <cell r="A521">
            <v>894595</v>
          </cell>
          <cell r="G521" t="str">
            <v>アクアイグニス関西空港</v>
          </cell>
        </row>
        <row r="522">
          <cell r="A522">
            <v>894596</v>
          </cell>
          <cell r="G522" t="str">
            <v>お食事処「イルカ」</v>
          </cell>
        </row>
        <row r="523">
          <cell r="A523">
            <v>894597</v>
          </cell>
          <cell r="G523" t="str">
            <v>犬鳴山温泉　み奈美亭</v>
          </cell>
        </row>
        <row r="524">
          <cell r="A524">
            <v>894598</v>
          </cell>
          <cell r="G524" t="str">
            <v>観光交流プラザ りんくうまち処</v>
          </cell>
        </row>
        <row r="525">
          <cell r="A525">
            <v>894599</v>
          </cell>
          <cell r="G525" t="str">
            <v>いずみさの関空マリーナ</v>
          </cell>
        </row>
        <row r="526">
          <cell r="A526">
            <v>894600</v>
          </cell>
          <cell r="G526" t="str">
            <v>犬鳴温泉センター</v>
          </cell>
        </row>
        <row r="527">
          <cell r="A527">
            <v>894601</v>
          </cell>
          <cell r="G527" t="str">
            <v>観光おもてなしプラザ 泉佐野まち処</v>
          </cell>
        </row>
        <row r="528">
          <cell r="A528">
            <v>894602</v>
          </cell>
          <cell r="G528" t="str">
            <v>大阪産料理 空　泉佐野駅構内店</v>
          </cell>
        </row>
        <row r="529">
          <cell r="A529">
            <v>894603</v>
          </cell>
          <cell r="G529" t="str">
            <v>犬鳴山温泉 不動口館</v>
          </cell>
        </row>
        <row r="530">
          <cell r="A530">
            <v>894604</v>
          </cell>
          <cell r="G530" t="str">
            <v>有限会社 北庄司酒造店</v>
          </cell>
        </row>
        <row r="531">
          <cell r="A531">
            <v>894605</v>
          </cell>
          <cell r="G531" t="str">
            <v xml:space="preserve">株式会社OUTDOOR LIVING(親） </v>
          </cell>
        </row>
        <row r="532">
          <cell r="A532">
            <v>894606</v>
          </cell>
          <cell r="G532" t="str">
            <v>akebono beach park</v>
          </cell>
        </row>
        <row r="533">
          <cell r="A533">
            <v>894607</v>
          </cell>
          <cell r="G533" t="str">
            <v>PARK MAGIC</v>
          </cell>
        </row>
        <row r="534">
          <cell r="A534">
            <v>894608</v>
          </cell>
          <cell r="G534" t="str">
            <v>オルタナの森・Minoh</v>
          </cell>
        </row>
        <row r="535">
          <cell r="A535">
            <v>894609</v>
          </cell>
          <cell r="G535" t="str">
            <v>LIVING PARK/WEST</v>
          </cell>
        </row>
        <row r="536">
          <cell r="A536">
            <v>894610</v>
          </cell>
          <cell r="G536" t="str">
            <v>Yamashiro Outdoor Living</v>
          </cell>
        </row>
        <row r="537">
          <cell r="A537">
            <v>894611</v>
          </cell>
          <cell r="G537" t="str">
            <v>NUGGET NUGGETりんくうプレミアウムアウトレット店</v>
          </cell>
        </row>
        <row r="538">
          <cell r="A538">
            <v>894612</v>
          </cell>
          <cell r="G538" t="str">
            <v>NUGGET NUGGET</v>
          </cell>
        </row>
        <row r="539">
          <cell r="A539">
            <v>894613</v>
          </cell>
          <cell r="G539" t="str">
            <v>森宮交通</v>
          </cell>
        </row>
        <row r="540">
          <cell r="A540">
            <v>894614</v>
          </cell>
          <cell r="G540" t="str">
            <v>佐渡アウトドアベース</v>
          </cell>
        </row>
        <row r="541">
          <cell r="A541">
            <v>894615</v>
          </cell>
          <cell r="G541" t="str">
            <v>ダグアウト</v>
          </cell>
        </row>
        <row r="542">
          <cell r="A542">
            <v>894616</v>
          </cell>
          <cell r="G542" t="str">
            <v>府中市民保養所やちほ</v>
          </cell>
        </row>
        <row r="543">
          <cell r="A543">
            <v>894617</v>
          </cell>
          <cell r="G543" t="str">
            <v>八千穂山荘</v>
          </cell>
        </row>
        <row r="544">
          <cell r="A544">
            <v>894618</v>
          </cell>
          <cell r="G544" t="str">
            <v>八千穂高原自然園</v>
          </cell>
        </row>
        <row r="545">
          <cell r="A545">
            <v>894619</v>
          </cell>
          <cell r="G545" t="str">
            <v>八千穂高原花木園・マレットゴルフ</v>
          </cell>
        </row>
        <row r="546">
          <cell r="A546">
            <v>894620</v>
          </cell>
          <cell r="G546" t="str">
            <v>八千穂レイク</v>
          </cell>
        </row>
        <row r="547">
          <cell r="A547">
            <v>894621</v>
          </cell>
          <cell r="G547" t="str">
            <v>駒出池キャンプ場</v>
          </cell>
        </row>
        <row r="548">
          <cell r="A548">
            <v>894622</v>
          </cell>
          <cell r="G548" t="str">
            <v xml:space="preserve"> pension Larue</v>
          </cell>
        </row>
        <row r="549">
          <cell r="A549">
            <v>894623</v>
          </cell>
          <cell r="G549" t="str">
            <v>ぷちはーぶ</v>
          </cell>
        </row>
        <row r="550">
          <cell r="A550">
            <v>894624</v>
          </cell>
          <cell r="G550" t="str">
            <v>北八ヶ岳松原湖温泉「八峰の湯」</v>
          </cell>
        </row>
        <row r="551">
          <cell r="A551">
            <v>894625</v>
          </cell>
          <cell r="G551" t="str">
            <v>リゾートイン立花屋</v>
          </cell>
        </row>
        <row r="552">
          <cell r="A552">
            <v>894626</v>
          </cell>
          <cell r="G552" t="str">
            <v>稲子湯旅館</v>
          </cell>
        </row>
        <row r="553">
          <cell r="A553">
            <v>894627</v>
          </cell>
          <cell r="G553" t="str">
            <v>栄村物産館またたび</v>
          </cell>
        </row>
        <row r="554">
          <cell r="A554">
            <v>894628</v>
          </cell>
          <cell r="G554" t="str">
            <v>社会医療法人 北斗　北斗病院</v>
          </cell>
        </row>
        <row r="555">
          <cell r="A555">
            <v>894629</v>
          </cell>
          <cell r="G555" t="str">
            <v>星空自慢の宿　帯広八千代ユースホステル</v>
          </cell>
        </row>
        <row r="556">
          <cell r="A556">
            <v>894630</v>
          </cell>
          <cell r="G556" t="str">
            <v>富士山五合目佐藤小屋</v>
          </cell>
        </row>
        <row r="557">
          <cell r="A557">
            <v>894631</v>
          </cell>
          <cell r="G557" t="str">
            <v>西会津国際芸術村</v>
          </cell>
        </row>
        <row r="558">
          <cell r="A558">
            <v>894632</v>
          </cell>
          <cell r="G558" t="str">
            <v>NIPPONIA 楢山集落</v>
          </cell>
        </row>
        <row r="559">
          <cell r="A559">
            <v>894633</v>
          </cell>
          <cell r="G559" t="str">
            <v>赤城山オートキャンプ場</v>
          </cell>
        </row>
        <row r="560">
          <cell r="A560">
            <v>894676</v>
          </cell>
          <cell r="G560" t="str">
            <v>ヒストリーパーク塚原オートキャンプ場</v>
          </cell>
        </row>
        <row r="561">
          <cell r="A561">
            <v>894635</v>
          </cell>
          <cell r="G561" t="str">
            <v>田子倉レイクビュー</v>
          </cell>
        </row>
        <row r="562">
          <cell r="A562">
            <v>894636</v>
          </cell>
          <cell r="G562" t="str">
            <v>わんちゃんの広場ohana.</v>
          </cell>
        </row>
        <row r="563">
          <cell r="A563">
            <v>894637</v>
          </cell>
          <cell r="G563" t="str">
            <v>くつろぎ亭ひこべえ</v>
          </cell>
        </row>
        <row r="564">
          <cell r="A564">
            <v>894638</v>
          </cell>
          <cell r="G564" t="str">
            <v>国民宿舎　水明荘</v>
          </cell>
        </row>
        <row r="565">
          <cell r="A565">
            <v>894639</v>
          </cell>
          <cell r="G565" t="str">
            <v>珈琲豆専門　彩豆</v>
          </cell>
        </row>
        <row r="566">
          <cell r="A566">
            <v>894640</v>
          </cell>
          <cell r="G566" t="str">
            <v>いわき市遠野オートキャンプ場</v>
          </cell>
        </row>
        <row r="567">
          <cell r="A567">
            <v>894641</v>
          </cell>
          <cell r="G567" t="str">
            <v>道の駅　田園の里うりゅう</v>
          </cell>
        </row>
        <row r="568">
          <cell r="A568">
            <v>894642</v>
          </cell>
          <cell r="G568" t="str">
            <v>三角点かげ信小屋</v>
          </cell>
        </row>
        <row r="569">
          <cell r="A569">
            <v>894643</v>
          </cell>
          <cell r="G569" t="str">
            <v>日光那須アウトドアサービス</v>
          </cell>
        </row>
        <row r="570">
          <cell r="A570">
            <v>894644</v>
          </cell>
          <cell r="G570" t="str">
            <v>三依渓流釣り場</v>
          </cell>
        </row>
        <row r="571">
          <cell r="A571">
            <v>894645</v>
          </cell>
          <cell r="G571" t="str">
            <v>NAOC</v>
          </cell>
        </row>
        <row r="572">
          <cell r="A572">
            <v>894646</v>
          </cell>
          <cell r="G572" t="str">
            <v>Ametsuchi</v>
          </cell>
        </row>
        <row r="573">
          <cell r="A573">
            <v>894647</v>
          </cell>
          <cell r="G573" t="str">
            <v>紫雲荘</v>
          </cell>
        </row>
        <row r="574">
          <cell r="A574">
            <v>894648</v>
          </cell>
          <cell r="G574" t="str">
            <v>くじら資料館</v>
          </cell>
        </row>
        <row r="575">
          <cell r="A575">
            <v>894649</v>
          </cell>
          <cell r="G575" t="str">
            <v>金子みすゞ記念館</v>
          </cell>
        </row>
        <row r="576">
          <cell r="A576">
            <v>894650</v>
          </cell>
          <cell r="G576" t="str">
            <v>香月泰男美術館</v>
          </cell>
        </row>
        <row r="577">
          <cell r="A577">
            <v>894651</v>
          </cell>
          <cell r="G577" t="str">
            <v>村田清風記念館</v>
          </cell>
        </row>
        <row r="578">
          <cell r="A578">
            <v>894652</v>
          </cell>
          <cell r="G578" t="str">
            <v>ブルーベリーガーデンいしづち</v>
          </cell>
        </row>
        <row r="579">
          <cell r="A579">
            <v>894653</v>
          </cell>
          <cell r="G579" t="str">
            <v>パン工房キャメリア（石鎚SA上り線）</v>
          </cell>
        </row>
        <row r="580">
          <cell r="A580">
            <v>894654</v>
          </cell>
          <cell r="G580" t="str">
            <v>旅する盆栽雑貨店　木天蓼</v>
          </cell>
        </row>
        <row r="581">
          <cell r="A581">
            <v>894655</v>
          </cell>
          <cell r="G581" t="str">
            <v>太郎平小屋</v>
          </cell>
        </row>
        <row r="582">
          <cell r="A582">
            <v>894656</v>
          </cell>
          <cell r="G582" t="str">
            <v>薬師沢小屋</v>
          </cell>
        </row>
        <row r="583">
          <cell r="A583">
            <v>894657</v>
          </cell>
          <cell r="G583" t="str">
            <v>高天原山荘</v>
          </cell>
        </row>
        <row r="584">
          <cell r="A584">
            <v>894658</v>
          </cell>
          <cell r="G584" t="str">
            <v>スゴ乗越小屋</v>
          </cell>
        </row>
        <row r="585">
          <cell r="A585">
            <v>894659</v>
          </cell>
          <cell r="G585" t="str">
            <v>朝日小屋</v>
          </cell>
        </row>
        <row r="586">
          <cell r="A586">
            <v>894660</v>
          </cell>
          <cell r="G586" t="str">
            <v>地域観光マネジメント</v>
          </cell>
        </row>
        <row r="587">
          <cell r="A587">
            <v>894661</v>
          </cell>
          <cell r="G587" t="str">
            <v>株式会社みらいに</v>
          </cell>
        </row>
        <row r="588">
          <cell r="A588">
            <v>894662</v>
          </cell>
          <cell r="G588" t="str">
            <v>和倉温泉　宿守屋寿苑</v>
          </cell>
        </row>
        <row r="589">
          <cell r="A589">
            <v>894663</v>
          </cell>
          <cell r="G589" t="str">
            <v>奥日光ゲストハウスKEI</v>
          </cell>
        </row>
        <row r="590">
          <cell r="A590">
            <v>894664</v>
          </cell>
          <cell r="G590" t="str">
            <v>銀山平公園キャンプ場</v>
          </cell>
        </row>
        <row r="591">
          <cell r="A591">
            <v>894665</v>
          </cell>
          <cell r="G591" t="str">
            <v xml:space="preserve">One Play-it </v>
          </cell>
        </row>
        <row r="592">
          <cell r="A592">
            <v>894666</v>
          </cell>
          <cell r="G592" t="str">
            <v>三本松茶屋</v>
          </cell>
        </row>
        <row r="593">
          <cell r="A593">
            <v>894667</v>
          </cell>
          <cell r="G593" t="str">
            <v>BEACH⇔PARK LIVING</v>
          </cell>
        </row>
        <row r="594">
          <cell r="A594">
            <v>894668</v>
          </cell>
          <cell r="G594" t="str">
            <v>KANDA　GALLEY</v>
          </cell>
        </row>
        <row r="595">
          <cell r="A595">
            <v>894669</v>
          </cell>
          <cell r="G595" t="str">
            <v>SEASIDE MAGIC</v>
          </cell>
        </row>
        <row r="596">
          <cell r="A596">
            <v>894670</v>
          </cell>
          <cell r="G596" t="str">
            <v>到津の森公園</v>
          </cell>
        </row>
        <row r="597">
          <cell r="A597">
            <v>894671</v>
          </cell>
          <cell r="G597" t="str">
            <v>ひびき動物ワールド</v>
          </cell>
        </row>
        <row r="598">
          <cell r="A598">
            <v>894672</v>
          </cell>
          <cell r="G598" t="str">
            <v>いわなの里</v>
          </cell>
        </row>
        <row r="599">
          <cell r="A599">
            <v>894673</v>
          </cell>
          <cell r="G599" t="str">
            <v>さゆりオートパーク</v>
          </cell>
        </row>
        <row r="600">
          <cell r="A600">
            <v>894674</v>
          </cell>
          <cell r="G600" t="str">
            <v>ロータスイン</v>
          </cell>
        </row>
        <row r="601">
          <cell r="A601">
            <v>894675</v>
          </cell>
          <cell r="G601" t="str">
            <v>道の駅にしあいづ</v>
          </cell>
        </row>
        <row r="602">
          <cell r="A602">
            <v>894825</v>
          </cell>
          <cell r="G602" t="str">
            <v>松幸農産これから村</v>
          </cell>
        </row>
        <row r="603">
          <cell r="A603">
            <v>894677</v>
          </cell>
          <cell r="G603" t="str">
            <v>北八ヶ岳こもれび山荘</v>
          </cell>
        </row>
        <row r="604">
          <cell r="A604">
            <v>894678</v>
          </cell>
          <cell r="G604" t="str">
            <v>奥村土牛記念美術館</v>
          </cell>
        </row>
        <row r="605">
          <cell r="A605">
            <v>894679</v>
          </cell>
          <cell r="G605" t="str">
            <v>ふれあいハウス潮津の里</v>
          </cell>
        </row>
        <row r="606">
          <cell r="A606">
            <v>894680</v>
          </cell>
          <cell r="G606" t="str">
            <v>登山教室Timtam</v>
          </cell>
        </row>
        <row r="607">
          <cell r="A607">
            <v>894681</v>
          </cell>
          <cell r="G607" t="str">
            <v>ファミテック日光駅前</v>
          </cell>
        </row>
        <row r="608">
          <cell r="A608">
            <v>894682</v>
          </cell>
          <cell r="G608" t="str">
            <v>Taco Base タコ ベース</v>
          </cell>
        </row>
        <row r="609">
          <cell r="A609">
            <v>894683</v>
          </cell>
          <cell r="G609" t="str">
            <v>ペンションあすか</v>
          </cell>
        </row>
        <row r="610">
          <cell r="A610">
            <v>894684</v>
          </cell>
          <cell r="G610" t="str">
            <v>ひすいそば専門店　かわせみ</v>
          </cell>
        </row>
        <row r="611">
          <cell r="A611">
            <v>894685</v>
          </cell>
          <cell r="G611" t="str">
            <v>Ziggies Adventure JAPAN</v>
          </cell>
        </row>
        <row r="612">
          <cell r="A612">
            <v>894686</v>
          </cell>
          <cell r="G612" t="str">
            <v>猿ヶ京温泉　湯島オートキャンプ場</v>
          </cell>
        </row>
        <row r="613">
          <cell r="A613">
            <v>894687</v>
          </cell>
          <cell r="G613" t="str">
            <v>南阿蘇あぐりキャンプ場</v>
          </cell>
        </row>
        <row r="614">
          <cell r="A614">
            <v>894688</v>
          </cell>
          <cell r="G614" t="str">
            <v>ぽると・みついし</v>
          </cell>
        </row>
        <row r="615">
          <cell r="A615">
            <v>894689</v>
          </cell>
          <cell r="G615" t="str">
            <v xml:space="preserve"> すはらシーサイドハウス</v>
          </cell>
        </row>
        <row r="616">
          <cell r="A616">
            <v>894690</v>
          </cell>
          <cell r="G616" t="str">
            <v>日本両棲類研究所</v>
          </cell>
        </row>
        <row r="617">
          <cell r="A617">
            <v>894691</v>
          </cell>
          <cell r="G617" t="str">
            <v>日光市上三依水生植物園</v>
          </cell>
        </row>
        <row r="618">
          <cell r="A618">
            <v>894692</v>
          </cell>
          <cell r="G618" t="str">
            <v>日光市温泉保養センター「鬼怒川公園岩風呂」</v>
          </cell>
        </row>
        <row r="619">
          <cell r="A619">
            <v>894693</v>
          </cell>
          <cell r="G619" t="str">
            <v>山島屋</v>
          </cell>
        </row>
        <row r="620">
          <cell r="A620">
            <v>894694</v>
          </cell>
          <cell r="G620" t="str">
            <v>栃木県立日光自然博物館</v>
          </cell>
        </row>
        <row r="621">
          <cell r="A621">
            <v>894695</v>
          </cell>
          <cell r="G621" t="str">
            <v>ペンション　七ツ森family</v>
          </cell>
        </row>
        <row r="622">
          <cell r="A622">
            <v>894696</v>
          </cell>
          <cell r="G622" t="str">
            <v>猪苗代カヌー教室＆みなとやカヤック</v>
          </cell>
        </row>
        <row r="623">
          <cell r="A623">
            <v>894697</v>
          </cell>
          <cell r="G623" t="str">
            <v>レイクサイドホテルみなとや</v>
          </cell>
        </row>
        <row r="624">
          <cell r="A624">
            <v>894698</v>
          </cell>
          <cell r="G624" t="str">
            <v>MINATOYA SAUNA</v>
          </cell>
        </row>
        <row r="625">
          <cell r="A625">
            <v>894699</v>
          </cell>
          <cell r="G625" t="str">
            <v>富山県[立山博物館]</v>
          </cell>
        </row>
        <row r="626">
          <cell r="A626">
            <v>894700</v>
          </cell>
          <cell r="G626" t="str">
            <v>Guest Villa on the 美一</v>
          </cell>
        </row>
        <row r="627">
          <cell r="A627">
            <v>894701</v>
          </cell>
          <cell r="G627" t="str">
            <v>Guest House THIRD PLACE</v>
          </cell>
        </row>
        <row r="628">
          <cell r="A628">
            <v>894702</v>
          </cell>
          <cell r="G628" t="str">
            <v>株式会社フジドリームエアラインズ</v>
          </cell>
        </row>
        <row r="629">
          <cell r="A629">
            <v>894703</v>
          </cell>
          <cell r="G629" t="str">
            <v>SHAKCIK OUTDOOR</v>
          </cell>
        </row>
        <row r="630">
          <cell r="A630">
            <v>894704</v>
          </cell>
          <cell r="G630" t="str">
            <v>FEELGOOD CANOE TOURS</v>
          </cell>
        </row>
        <row r="631">
          <cell r="A631">
            <v>894705</v>
          </cell>
          <cell r="G631" t="str">
            <v>木工の小松金物店</v>
          </cell>
        </row>
        <row r="632">
          <cell r="A632">
            <v>894706</v>
          </cell>
          <cell r="G632" t="str">
            <v>日光市 川治温泉薬師の湯・キャンプ場</v>
          </cell>
        </row>
        <row r="633">
          <cell r="A633">
            <v>894707</v>
          </cell>
          <cell r="G633" t="str">
            <v>日光市川治温泉薬師の湯キャンプ場</v>
          </cell>
        </row>
        <row r="634">
          <cell r="A634">
            <v>894708</v>
          </cell>
          <cell r="G634" t="str">
            <v>株式会社角長</v>
          </cell>
        </row>
        <row r="635">
          <cell r="A635">
            <v>894709</v>
          </cell>
          <cell r="G635" t="str">
            <v>みかぼ高原オートキャンプ場</v>
          </cell>
        </row>
        <row r="636">
          <cell r="A636">
            <v>894710</v>
          </cell>
          <cell r="G636" t="str">
            <v>ガトーキングダム小海・小海エリックスカントリー・シャトレーゼ小海スキーバレー</v>
          </cell>
        </row>
        <row r="637">
          <cell r="A637">
            <v>894711</v>
          </cell>
          <cell r="G637" t="str">
            <v>Mon ami</v>
          </cell>
        </row>
        <row r="638">
          <cell r="A638">
            <v>894712</v>
          </cell>
          <cell r="G638" t="str">
            <v>かねい呉服店</v>
          </cell>
        </row>
        <row r="639">
          <cell r="A639">
            <v>894713</v>
          </cell>
          <cell r="G639" t="str">
            <v>斉藤の湯</v>
          </cell>
        </row>
        <row r="640">
          <cell r="A640">
            <v>894714</v>
          </cell>
          <cell r="G640" t="str">
            <v>浜田接骨院</v>
          </cell>
        </row>
        <row r="641">
          <cell r="A641">
            <v>894715</v>
          </cell>
          <cell r="G641" t="str">
            <v>なまら北海道</v>
          </cell>
        </row>
        <row r="642">
          <cell r="A642">
            <v>894716</v>
          </cell>
          <cell r="G642" t="str">
            <v>パンデオーロ</v>
          </cell>
        </row>
        <row r="643">
          <cell r="A643">
            <v>894717</v>
          </cell>
          <cell r="G643" t="str">
            <v>モダン湯治おんりーゆー</v>
          </cell>
        </row>
        <row r="644">
          <cell r="A644">
            <v>894718</v>
          </cell>
          <cell r="G644" t="str">
            <v>道の駅足柄・金太郎のふるさと</v>
          </cell>
        </row>
        <row r="645">
          <cell r="A645">
            <v>894719</v>
          </cell>
          <cell r="G645" t="str">
            <v>南足柄市 足柄森林公園丸太の森</v>
          </cell>
        </row>
        <row r="646">
          <cell r="A646">
            <v>894720</v>
          </cell>
          <cell r="G646" t="str">
            <v>森の空中あそびパカブ</v>
          </cell>
        </row>
        <row r="647">
          <cell r="A647">
            <v>894721</v>
          </cell>
          <cell r="G647" t="str">
            <v>sotosotodays CAMPGROUNDS</v>
          </cell>
        </row>
        <row r="648">
          <cell r="A648">
            <v>894722</v>
          </cell>
          <cell r="G648" t="str">
            <v>キッチン　星の</v>
          </cell>
        </row>
        <row r="649">
          <cell r="A649">
            <v>894723</v>
          </cell>
          <cell r="G649" t="str">
            <v>オケラアドベンチャーズ四万十</v>
          </cell>
        </row>
        <row r="650">
          <cell r="A650">
            <v>894724</v>
          </cell>
          <cell r="G650" t="str">
            <v>no1</v>
          </cell>
        </row>
        <row r="651">
          <cell r="A651">
            <v>894725</v>
          </cell>
          <cell r="G651" t="str">
            <v>足柄古道万葉うどん</v>
          </cell>
        </row>
        <row r="652">
          <cell r="A652">
            <v>894726</v>
          </cell>
          <cell r="G652" t="str">
            <v>ふれあい処　ふじや</v>
          </cell>
        </row>
        <row r="653">
          <cell r="A653">
            <v>894727</v>
          </cell>
          <cell r="G653" t="str">
            <v>AP sports</v>
          </cell>
        </row>
        <row r="654">
          <cell r="A654">
            <v>894728</v>
          </cell>
          <cell r="G654" t="str">
            <v>牛豚馬鶏田村店</v>
          </cell>
        </row>
        <row r="655">
          <cell r="A655">
            <v>894729</v>
          </cell>
          <cell r="G655" t="str">
            <v>高田屋嘉兵衛公園（ウェルネスパーク五色）</v>
          </cell>
        </row>
        <row r="656">
          <cell r="A656">
            <v>894730</v>
          </cell>
          <cell r="G656" t="str">
            <v>cafe nanala</v>
          </cell>
        </row>
        <row r="657">
          <cell r="A657">
            <v>894731</v>
          </cell>
          <cell r="G657" t="str">
            <v>白馬アルプスホテル</v>
          </cell>
        </row>
        <row r="658">
          <cell r="A658">
            <v>894732</v>
          </cell>
          <cell r="G658" t="str">
            <v>１・２・３アウトドア</v>
          </cell>
        </row>
        <row r="659">
          <cell r="A659">
            <v>894733</v>
          </cell>
          <cell r="G659" t="str">
            <v>古民家宿黒澤邸hanare</v>
          </cell>
        </row>
        <row r="660">
          <cell r="A660">
            <v>894734</v>
          </cell>
          <cell r="G660" t="str">
            <v>石塚味噌店</v>
          </cell>
        </row>
        <row r="661">
          <cell r="A661">
            <v>894735</v>
          </cell>
          <cell r="G661" t="str">
            <v>ふくらん</v>
          </cell>
        </row>
        <row r="662">
          <cell r="A662">
            <v>892595</v>
          </cell>
          <cell r="G662" t="str">
            <v>道の駅はが</v>
          </cell>
        </row>
        <row r="663">
          <cell r="A663">
            <v>894737</v>
          </cell>
          <cell r="G663" t="str">
            <v>鼎・斉吉</v>
          </cell>
        </row>
        <row r="664">
          <cell r="A664">
            <v>894738</v>
          </cell>
          <cell r="G664" t="str">
            <v>有限会社　砂原石材</v>
          </cell>
        </row>
        <row r="665">
          <cell r="A665">
            <v>894739</v>
          </cell>
          <cell r="G665" t="str">
            <v>バームクーヘン工房　森のこしかけ</v>
          </cell>
        </row>
        <row r="666">
          <cell r="A666">
            <v>894740</v>
          </cell>
          <cell r="G666" t="str">
            <v>釧路フィッシャーマンズワーフMOO</v>
          </cell>
        </row>
        <row r="667">
          <cell r="A667">
            <v>894741</v>
          </cell>
          <cell r="G667" t="str">
            <v>ルート38音別館　おんぽーと</v>
          </cell>
        </row>
        <row r="668">
          <cell r="A668">
            <v>894742</v>
          </cell>
          <cell r="G668" t="str">
            <v>きらの宿すばる</v>
          </cell>
        </row>
        <row r="669">
          <cell r="A669">
            <v>894743</v>
          </cell>
          <cell r="G669" t="str">
            <v>ナヌーク</v>
          </cell>
        </row>
        <row r="670">
          <cell r="A670">
            <v>894744</v>
          </cell>
          <cell r="G670" t="str">
            <v>ぽらりす（馬場）</v>
          </cell>
        </row>
        <row r="671">
          <cell r="A671">
            <v>894745</v>
          </cell>
          <cell r="G671" t="str">
            <v>リバー＆フィールド</v>
          </cell>
        </row>
        <row r="672">
          <cell r="A672">
            <v>894746</v>
          </cell>
          <cell r="G672" t="str">
            <v>民宿ましゅまろ</v>
          </cell>
        </row>
        <row r="673">
          <cell r="A673">
            <v>894747</v>
          </cell>
          <cell r="G673" t="str">
            <v>しらす屋 前福</v>
          </cell>
        </row>
        <row r="674">
          <cell r="A674">
            <v>894748</v>
          </cell>
          <cell r="G674" t="str">
            <v>主井農園　Ｍ．ＣＩＴＲＵＳ</v>
          </cell>
        </row>
        <row r="675">
          <cell r="A675">
            <v>894749</v>
          </cell>
          <cell r="G675" t="str">
            <v>直売所百菜</v>
          </cell>
        </row>
        <row r="676">
          <cell r="A676">
            <v>894750</v>
          </cell>
          <cell r="G676" t="str">
            <v>日光アストリアホテル</v>
          </cell>
        </row>
        <row r="677">
          <cell r="A677">
            <v>894751</v>
          </cell>
          <cell r="G677" t="str">
            <v>中禅寺湖遊覧船</v>
          </cell>
        </row>
        <row r="678">
          <cell r="A678">
            <v>894752</v>
          </cell>
          <cell r="G678" t="str">
            <v>日光湯元温泉スキー場</v>
          </cell>
        </row>
        <row r="679">
          <cell r="A679">
            <v>894753</v>
          </cell>
          <cell r="G679" t="str">
            <v>大谷酒店</v>
          </cell>
        </row>
        <row r="680">
          <cell r="A680">
            <v>894754</v>
          </cell>
          <cell r="G680" t="str">
            <v>To-Fu Café おおはたや</v>
          </cell>
        </row>
        <row r="681">
          <cell r="A681">
            <v>894755</v>
          </cell>
          <cell r="G681" t="str">
            <v>知床ネイチャークルーズ</v>
          </cell>
        </row>
        <row r="682">
          <cell r="A682">
            <v>894756</v>
          </cell>
          <cell r="G682" t="str">
            <v>Cafe よりみち</v>
          </cell>
        </row>
        <row r="683">
          <cell r="A683">
            <v>894757</v>
          </cell>
          <cell r="G683" t="str">
            <v>cafe 合う時</v>
          </cell>
        </row>
        <row r="684">
          <cell r="A684">
            <v>894758</v>
          </cell>
          <cell r="G684" t="str">
            <v>株式会社 則種海産</v>
          </cell>
        </row>
        <row r="685">
          <cell r="A685">
            <v>894759</v>
          </cell>
          <cell r="G685" t="str">
            <v>湯浅ワイナリー</v>
          </cell>
        </row>
        <row r="686">
          <cell r="A686">
            <v>892596</v>
          </cell>
          <cell r="G686" t="str">
            <v>道の駅みなみ波賀</v>
          </cell>
        </row>
        <row r="687">
          <cell r="A687">
            <v>894761</v>
          </cell>
          <cell r="G687" t="str">
            <v>道の駅　喜多の郷</v>
          </cell>
        </row>
        <row r="688">
          <cell r="A688">
            <v>894762</v>
          </cell>
          <cell r="G688" t="str">
            <v>喜多方市山都温泉保養センター　いいでのゆ</v>
          </cell>
        </row>
        <row r="689">
          <cell r="A689">
            <v>894763</v>
          </cell>
          <cell r="G689" t="str">
            <v>ザ・ポップアップ</v>
          </cell>
        </row>
        <row r="690">
          <cell r="A690">
            <v>897954</v>
          </cell>
          <cell r="G690" t="str">
            <v>一般社団法人日本アルパインガイド協会</v>
          </cell>
        </row>
        <row r="691">
          <cell r="A691">
            <v>894765</v>
          </cell>
          <cell r="G691" t="str">
            <v>道の駅あかばねロコステーション</v>
          </cell>
        </row>
        <row r="692">
          <cell r="A692">
            <v>894766</v>
          </cell>
          <cell r="G692" t="str">
            <v>道の駅田原めっくんはうす</v>
          </cell>
        </row>
        <row r="693">
          <cell r="A693">
            <v>894767</v>
          </cell>
          <cell r="G693" t="str">
            <v>ペンション　モータウン</v>
          </cell>
        </row>
        <row r="694">
          <cell r="A694">
            <v>894768</v>
          </cell>
          <cell r="G694" t="str">
            <v>小笠原ホエールウォッチング協会</v>
          </cell>
        </row>
        <row r="695">
          <cell r="A695">
            <v>894769</v>
          </cell>
          <cell r="G695" t="str">
            <v>伊豆箱根鉄道　道了尊売店</v>
          </cell>
        </row>
        <row r="696">
          <cell r="A696">
            <v>894770</v>
          </cell>
          <cell r="G696" t="str">
            <v>ホテル偕楽園</v>
          </cell>
        </row>
        <row r="697">
          <cell r="A697">
            <v>894771</v>
          </cell>
          <cell r="G697" t="str">
            <v>岩手県営屋内温水プール</v>
          </cell>
        </row>
        <row r="698">
          <cell r="A698">
            <v>894772</v>
          </cell>
          <cell r="G698" t="str">
            <v>ちび子no部屋</v>
          </cell>
        </row>
        <row r="699">
          <cell r="A699">
            <v>894773</v>
          </cell>
          <cell r="G699" t="str">
            <v>有限会社国見温泉森山荘</v>
          </cell>
        </row>
        <row r="700">
          <cell r="A700">
            <v>894774</v>
          </cell>
          <cell r="G700" t="str">
            <v>食堂いしや</v>
          </cell>
        </row>
        <row r="701">
          <cell r="A701">
            <v>894775</v>
          </cell>
          <cell r="G701" t="str">
            <v>離れのペンション＆レンタルcafeクレソン</v>
          </cell>
        </row>
        <row r="702">
          <cell r="A702">
            <v>894776</v>
          </cell>
          <cell r="G702" t="str">
            <v>ペンションもみじ</v>
          </cell>
        </row>
        <row r="703">
          <cell r="A703">
            <v>894777</v>
          </cell>
          <cell r="G703" t="str">
            <v>鶯宿温泉の宿 赤い風車</v>
          </cell>
        </row>
        <row r="704">
          <cell r="A704">
            <v>894778</v>
          </cell>
          <cell r="G704" t="str">
            <v>道の駅雫石あねっこ</v>
          </cell>
        </row>
        <row r="705">
          <cell r="A705">
            <v>894779</v>
          </cell>
          <cell r="G705" t="str">
            <v xml:space="preserve"> 長栄館</v>
          </cell>
        </row>
        <row r="706">
          <cell r="A706">
            <v>894780</v>
          </cell>
          <cell r="G706" t="str">
            <v xml:space="preserve"> 岩手高原スノーパーク</v>
          </cell>
        </row>
        <row r="707">
          <cell r="A707">
            <v>894781</v>
          </cell>
          <cell r="G707" t="str">
            <v xml:space="preserve"> 温泉民宿 あけぼの荘</v>
          </cell>
        </row>
        <row r="708">
          <cell r="A708">
            <v>894782</v>
          </cell>
          <cell r="G708" t="str">
            <v xml:space="preserve"> 串物・海鮮居酒屋 結</v>
          </cell>
        </row>
        <row r="709">
          <cell r="A709">
            <v>894783</v>
          </cell>
          <cell r="G709" t="str">
            <v xml:space="preserve"> 手打ちそば 極楽乃 本店</v>
          </cell>
        </row>
        <row r="710">
          <cell r="A710">
            <v>894784</v>
          </cell>
          <cell r="G710" t="str">
            <v xml:space="preserve"> 鴬宿温泉 川長</v>
          </cell>
        </row>
        <row r="711">
          <cell r="A711">
            <v>894785</v>
          </cell>
          <cell r="G711" t="str">
            <v xml:space="preserve"> 十割そば しんざん</v>
          </cell>
        </row>
        <row r="712">
          <cell r="A712">
            <v>894786</v>
          </cell>
          <cell r="G712" t="str">
            <v xml:space="preserve"> 株式会社 徳風/BRACKEN </v>
          </cell>
        </row>
        <row r="713">
          <cell r="A713">
            <v>894787</v>
          </cell>
          <cell r="G713" t="str">
            <v xml:space="preserve"> ダイニングカフェ ジー</v>
          </cell>
        </row>
        <row r="714">
          <cell r="A714">
            <v>894788</v>
          </cell>
          <cell r="G714" t="str">
            <v xml:space="preserve"> 0ski-tune </v>
          </cell>
        </row>
        <row r="715">
          <cell r="A715">
            <v>894789</v>
          </cell>
          <cell r="G715" t="str">
            <v>手作りアイスと軽食の店　まんま</v>
          </cell>
        </row>
        <row r="716">
          <cell r="A716">
            <v>894790</v>
          </cell>
          <cell r="G716" t="str">
            <v xml:space="preserve"> 株式会社宮田醤油店</v>
          </cell>
        </row>
        <row r="717">
          <cell r="A717">
            <v>894791</v>
          </cell>
          <cell r="G717" t="str">
            <v xml:space="preserve"> 株式会社TACT興業 流工房</v>
          </cell>
        </row>
        <row r="718">
          <cell r="A718">
            <v>894792</v>
          </cell>
          <cell r="G718" t="str">
            <v xml:space="preserve"> 網張温泉 ありね山荘</v>
          </cell>
        </row>
        <row r="719">
          <cell r="A719">
            <v>894793</v>
          </cell>
          <cell r="G719" t="str">
            <v>ガトーキングダム小海</v>
          </cell>
        </row>
        <row r="720">
          <cell r="A720">
            <v>894794</v>
          </cell>
          <cell r="G720" t="str">
            <v>シャトレーゼスキーバレー小海</v>
          </cell>
        </row>
        <row r="721">
          <cell r="A721">
            <v>894795</v>
          </cell>
          <cell r="G721" t="str">
            <v>星空の湯りえっくす</v>
          </cell>
        </row>
        <row r="722">
          <cell r="A722">
            <v>894796</v>
          </cell>
          <cell r="G722" t="str">
            <v>アウトドアサウナリゾート　ASAUNAWA</v>
          </cell>
        </row>
        <row r="723">
          <cell r="A723">
            <v>894797</v>
          </cell>
          <cell r="G723" t="str">
            <v>徳之島ゲストハウスみち</v>
          </cell>
        </row>
        <row r="724">
          <cell r="A724">
            <v>894798</v>
          </cell>
          <cell r="G724" t="str">
            <v>つなぎオイスターバル</v>
          </cell>
        </row>
        <row r="725">
          <cell r="A725">
            <v>894799</v>
          </cell>
          <cell r="G725" t="str">
            <v>オハナアウトフィッターズ</v>
          </cell>
        </row>
        <row r="726">
          <cell r="A726">
            <v>894800</v>
          </cell>
          <cell r="G726" t="str">
            <v>ふくろうの渓谷</v>
          </cell>
        </row>
        <row r="727">
          <cell r="A727">
            <v>894801</v>
          </cell>
          <cell r="G727" t="str">
            <v>道の駅雫石あねっこ</v>
          </cell>
        </row>
        <row r="728">
          <cell r="A728">
            <v>894802</v>
          </cell>
          <cell r="G728" t="str">
            <v>クウィンス森吉</v>
          </cell>
        </row>
        <row r="729">
          <cell r="A729">
            <v>894803</v>
          </cell>
          <cell r="G729" t="str">
            <v>くまくま園</v>
          </cell>
        </row>
        <row r="730">
          <cell r="A730">
            <v>894804</v>
          </cell>
          <cell r="G730" t="str">
            <v>森吉山　阿仁スキー場</v>
          </cell>
        </row>
        <row r="731">
          <cell r="A731">
            <v>894805</v>
          </cell>
          <cell r="G731" t="str">
            <v>森吉山ダム広報館／喫茶ねもりだ</v>
          </cell>
        </row>
        <row r="732">
          <cell r="A732">
            <v>894806</v>
          </cell>
          <cell r="G732" t="str">
            <v>コンベンションホール四季美館</v>
          </cell>
        </row>
        <row r="733">
          <cell r="A733">
            <v>894807</v>
          </cell>
          <cell r="G733" t="str">
            <v>秘境の宿　打当温泉マタギの湯</v>
          </cell>
        </row>
        <row r="734">
          <cell r="A734">
            <v>894808</v>
          </cell>
          <cell r="G734" t="str">
            <v>大太鼓の館</v>
          </cell>
        </row>
        <row r="735">
          <cell r="A735">
            <v>894809</v>
          </cell>
          <cell r="G735" t="str">
            <v>ふれあいらんど岩泉</v>
          </cell>
        </row>
        <row r="736">
          <cell r="A736">
            <v>894810</v>
          </cell>
          <cell r="G736" t="str">
            <v>早坂高原ビジターセンター</v>
          </cell>
        </row>
        <row r="737">
          <cell r="A737">
            <v>894811</v>
          </cell>
          <cell r="G737" t="str">
            <v>龍泉洞</v>
          </cell>
        </row>
        <row r="738">
          <cell r="A738">
            <v>894812</v>
          </cell>
          <cell r="G738" t="str">
            <v>龍泉洞温泉ホテル</v>
          </cell>
        </row>
        <row r="739">
          <cell r="A739">
            <v>894813</v>
          </cell>
          <cell r="G739" t="str">
            <v>yoshinori coffee 東川本店</v>
          </cell>
        </row>
        <row r="740">
          <cell r="A740">
            <v>894814</v>
          </cell>
          <cell r="G740" t="str">
            <v>赤いベレー</v>
          </cell>
        </row>
        <row r="741">
          <cell r="A741">
            <v>894815</v>
          </cell>
          <cell r="G741" t="str">
            <v>イ・モシリ</v>
          </cell>
        </row>
        <row r="742">
          <cell r="A742">
            <v>894816</v>
          </cell>
          <cell r="G742" t="str">
            <v>てしかがfreetrekkers!</v>
          </cell>
        </row>
        <row r="743">
          <cell r="A743">
            <v>894817</v>
          </cell>
          <cell r="G743" t="str">
            <v>神奈川県立足柄ふれあいの村</v>
          </cell>
        </row>
        <row r="744">
          <cell r="A744">
            <v>894818</v>
          </cell>
          <cell r="G744" t="str">
            <v>ほしざわや故郷店</v>
          </cell>
        </row>
        <row r="745">
          <cell r="A745">
            <v>894819</v>
          </cell>
          <cell r="G745" t="str">
            <v>life in bihoro</v>
          </cell>
        </row>
        <row r="746">
          <cell r="A746">
            <v>894820</v>
          </cell>
          <cell r="G746" t="str">
            <v>ポニーランド花立</v>
          </cell>
        </row>
        <row r="747">
          <cell r="A747">
            <v>894821</v>
          </cell>
          <cell r="G747" t="str">
            <v>雫石スキー場</v>
          </cell>
        </row>
        <row r="748">
          <cell r="A748">
            <v>894822</v>
          </cell>
          <cell r="G748" t="str">
            <v>SEAMORE</v>
          </cell>
        </row>
        <row r="749">
          <cell r="A749">
            <v>894823</v>
          </cell>
          <cell r="G749" t="str">
            <v>港のゆ</v>
          </cell>
        </row>
        <row r="750">
          <cell r="A750">
            <v>894824</v>
          </cell>
          <cell r="G750" t="str">
            <v>古民家宿&amp;バル てらわき</v>
          </cell>
        </row>
        <row r="751">
          <cell r="A751">
            <v>894826</v>
          </cell>
          <cell r="G751" t="str">
            <v>イタリア料理　il Vivo</v>
          </cell>
        </row>
        <row r="752">
          <cell r="A752">
            <v>894349</v>
          </cell>
          <cell r="G752" t="str">
            <v>キャンプinn海山</v>
          </cell>
        </row>
        <row r="753">
          <cell r="A753">
            <v>894827</v>
          </cell>
          <cell r="G753" t="str">
            <v>道の駅あいづ湯川・会津坂下</v>
          </cell>
        </row>
        <row r="754">
          <cell r="A754">
            <v>894828</v>
          </cell>
          <cell r="G754" t="str">
            <v>上会津屋</v>
          </cell>
        </row>
        <row r="755">
          <cell r="A755">
            <v>894829</v>
          </cell>
          <cell r="G755" t="str">
            <v>笑顔ステーション・右田</v>
          </cell>
        </row>
        <row r="756">
          <cell r="A756">
            <v>894830</v>
          </cell>
          <cell r="G756" t="str">
            <v>金井酒造店</v>
          </cell>
        </row>
        <row r="757">
          <cell r="A757">
            <v>894831</v>
          </cell>
          <cell r="G757" t="str">
            <v>野菜串バル　ぽっぽ</v>
          </cell>
        </row>
        <row r="758">
          <cell r="A758">
            <v>894832</v>
          </cell>
          <cell r="G758" t="str">
            <v>新興製菓　有限会社</v>
          </cell>
        </row>
        <row r="759">
          <cell r="A759">
            <v>894833</v>
          </cell>
          <cell r="G759" t="str">
            <v>SKY DOME阪南</v>
          </cell>
        </row>
        <row r="760">
          <cell r="A760">
            <v>894834</v>
          </cell>
          <cell r="G760" t="str">
            <v>居酒屋 達磨屋</v>
          </cell>
        </row>
        <row r="761">
          <cell r="A761">
            <v>894835</v>
          </cell>
          <cell r="G761" t="str">
            <v>串三郎</v>
          </cell>
        </row>
        <row r="762">
          <cell r="A762">
            <v>894836</v>
          </cell>
          <cell r="G762" t="str">
            <v>Locomotion Coffee And Bed</v>
          </cell>
        </row>
        <row r="763">
          <cell r="A763">
            <v>892282</v>
          </cell>
          <cell r="G763" t="str">
            <v>九頭竜温泉「平成の湯」</v>
          </cell>
        </row>
        <row r="764">
          <cell r="A764">
            <v>894837</v>
          </cell>
          <cell r="G764" t="str">
            <v>NPO法人 徳之島虹の会</v>
          </cell>
        </row>
        <row r="765">
          <cell r="A765">
            <v>894838</v>
          </cell>
          <cell r="G765" t="str">
            <v>道の駅「猪苗代」</v>
          </cell>
        </row>
        <row r="766">
          <cell r="A766">
            <v>894839</v>
          </cell>
          <cell r="G766" t="str">
            <v>阿権浜しぜん館</v>
          </cell>
        </row>
        <row r="767">
          <cell r="A767">
            <v>894840</v>
          </cell>
          <cell r="G767" t="str">
            <v>万座温泉スキー場</v>
          </cell>
        </row>
        <row r="768">
          <cell r="A768">
            <v>894841</v>
          </cell>
          <cell r="G768" t="str">
            <v>有限会社　阿寒観光ハイヤー　（釧路サイクリングツアーズ）</v>
          </cell>
        </row>
        <row r="769">
          <cell r="A769">
            <v>894842</v>
          </cell>
          <cell r="G769" t="str">
            <v>猛禽類医学研究所（環境省 釧路湿原野生生物保護センター内）</v>
          </cell>
        </row>
        <row r="770">
          <cell r="A770">
            <v>894843</v>
          </cell>
          <cell r="G770" t="str">
            <v>万座高原ホテル</v>
          </cell>
        </row>
        <row r="771">
          <cell r="A771">
            <v>894844</v>
          </cell>
          <cell r="G771" t="str">
            <v>万座プリンスホテル</v>
          </cell>
        </row>
        <row r="772">
          <cell r="A772">
            <v>894845</v>
          </cell>
          <cell r="G772" t="str">
            <v>おみやげ処お勝手屋萌　道の駅店</v>
          </cell>
        </row>
        <row r="773">
          <cell r="A773">
            <v>894846</v>
          </cell>
          <cell r="G773" t="str">
            <v>たい夢　留萌店</v>
          </cell>
        </row>
        <row r="774">
          <cell r="A774">
            <v>894847</v>
          </cell>
          <cell r="G774" t="str">
            <v>軽食喫茶　ラ・ポーズ</v>
          </cell>
        </row>
        <row r="775">
          <cell r="A775">
            <v>894848</v>
          </cell>
          <cell r="G775" t="str">
            <v>ルモンド道の駅店「ルモカフェ」</v>
          </cell>
        </row>
        <row r="776">
          <cell r="A776">
            <v>894849</v>
          </cell>
          <cell r="G776" t="str">
            <v>井原水産　直売店</v>
          </cell>
        </row>
        <row r="777">
          <cell r="A777">
            <v>894850</v>
          </cell>
          <cell r="G777" t="str">
            <v>美食酒家　司</v>
          </cell>
        </row>
        <row r="778">
          <cell r="A778">
            <v>894851</v>
          </cell>
          <cell r="G778" t="str">
            <v>田中青果　留萌本店</v>
          </cell>
        </row>
        <row r="779">
          <cell r="A779">
            <v>894852</v>
          </cell>
          <cell r="G779" t="str">
            <v>ログコテージふりーたいむ</v>
          </cell>
        </row>
        <row r="780">
          <cell r="A780">
            <v>894853</v>
          </cell>
          <cell r="G780" t="str">
            <v>酒のまるけん</v>
          </cell>
        </row>
        <row r="781">
          <cell r="A781">
            <v>894854</v>
          </cell>
          <cell r="G781" t="str">
            <v>道の駅「ぽかぽかランド美麻」</v>
          </cell>
        </row>
        <row r="782">
          <cell r="A782">
            <v>894855</v>
          </cell>
          <cell r="G782" t="str">
            <v>OM SYSTEM STORE</v>
          </cell>
        </row>
        <row r="783">
          <cell r="A783">
            <v>894856</v>
          </cell>
          <cell r="G783" t="str">
            <v>社会医療法人きつこう会　多根クリニック</v>
          </cell>
        </row>
        <row r="784">
          <cell r="A784">
            <v>894857</v>
          </cell>
          <cell r="G784" t="str">
            <v>名神高速道路多賀サービスエリア上り線</v>
          </cell>
        </row>
        <row r="785">
          <cell r="A785">
            <v>894858</v>
          </cell>
          <cell r="G785" t="str">
            <v>ゲストハウス瀨田</v>
          </cell>
        </row>
        <row r="786">
          <cell r="A786">
            <v>894859</v>
          </cell>
          <cell r="G786" t="str">
            <v>富山県　立山カルデラ砂防博物館</v>
          </cell>
        </row>
        <row r="787">
          <cell r="A787">
            <v>894860</v>
          </cell>
          <cell r="G787" t="str">
            <v>三ノ倉スキー場</v>
          </cell>
        </row>
        <row r="788">
          <cell r="A788">
            <v>894861</v>
          </cell>
          <cell r="G788" t="str">
            <v>八風窯</v>
          </cell>
        </row>
        <row r="789">
          <cell r="A789">
            <v>894862</v>
          </cell>
          <cell r="G789" t="str">
            <v>エイタク旅行企画（永源寺タクシー株式会社）</v>
          </cell>
        </row>
        <row r="790">
          <cell r="A790">
            <v>894863</v>
          </cell>
          <cell r="G790" t="str">
            <v>徳沢ロッヂ</v>
          </cell>
        </row>
        <row r="791">
          <cell r="A791">
            <v>894864</v>
          </cell>
          <cell r="G791" t="str">
            <v>ＹＯＧＡとごはん</v>
          </cell>
        </row>
        <row r="792">
          <cell r="A792">
            <v>894865</v>
          </cell>
          <cell r="G792" t="str">
            <v>ヘルシーの湯</v>
          </cell>
        </row>
        <row r="793">
          <cell r="A793">
            <v>894866</v>
          </cell>
          <cell r="G793" t="str">
            <v>三鷹市川上郷自然の村</v>
          </cell>
        </row>
        <row r="794">
          <cell r="A794">
            <v>894867</v>
          </cell>
          <cell r="G794" t="str">
            <v>五光牧場オートキャンプ場</v>
          </cell>
        </row>
        <row r="795">
          <cell r="A795">
            <v>894868</v>
          </cell>
          <cell r="G795" t="str">
            <v>ist-Aokinodaira Field</v>
          </cell>
        </row>
        <row r="796">
          <cell r="A796">
            <v>894869</v>
          </cell>
          <cell r="G796" t="str">
            <v>富士山静岡空港</v>
          </cell>
        </row>
        <row r="797">
          <cell r="A797">
            <v>894870</v>
          </cell>
          <cell r="G797" t="str">
            <v>東屋旅館</v>
          </cell>
        </row>
        <row r="798">
          <cell r="A798">
            <v>894871</v>
          </cell>
          <cell r="G798" t="str">
            <v>湯滝の宿 西屋</v>
          </cell>
        </row>
        <row r="799">
          <cell r="A799">
            <v>894872</v>
          </cell>
          <cell r="G799" t="str">
            <v>中屋別館不動閣</v>
          </cell>
        </row>
        <row r="800">
          <cell r="A800">
            <v>894873</v>
          </cell>
          <cell r="G800" t="str">
            <v>別邸 山の季</v>
          </cell>
        </row>
        <row r="801">
          <cell r="A801">
            <v>894874</v>
          </cell>
          <cell r="G801" t="str">
            <v>白布温泉 かもしかや</v>
          </cell>
        </row>
        <row r="802">
          <cell r="A802">
            <v>894875</v>
          </cell>
          <cell r="G802" t="str">
            <v>脱彩堂</v>
          </cell>
        </row>
        <row r="803">
          <cell r="A803">
            <v>894876</v>
          </cell>
          <cell r="G803" t="str">
            <v>そば処 吾妻軒</v>
          </cell>
        </row>
        <row r="804">
          <cell r="A804">
            <v>894877</v>
          </cell>
          <cell r="G804" t="str">
            <v>吾妻屋旅館</v>
          </cell>
        </row>
        <row r="805">
          <cell r="A805">
            <v>894878</v>
          </cell>
          <cell r="G805" t="str">
            <v>ペンション PAL</v>
          </cell>
        </row>
        <row r="806">
          <cell r="A806">
            <v>894879</v>
          </cell>
          <cell r="G806" t="str">
            <v>ペンション アミティエ</v>
          </cell>
        </row>
        <row r="807">
          <cell r="A807">
            <v>894880</v>
          </cell>
          <cell r="G807" t="str">
            <v>ペンション エーデルワイス</v>
          </cell>
        </row>
        <row r="808">
          <cell r="A808">
            <v>894881</v>
          </cell>
          <cell r="G808" t="str">
            <v>安蔵森林公園</v>
          </cell>
        </row>
        <row r="809">
          <cell r="A809">
            <v>894882</v>
          </cell>
          <cell r="G809" t="str">
            <v>山帰朝</v>
          </cell>
        </row>
        <row r="810">
          <cell r="A810">
            <v>894883</v>
          </cell>
          <cell r="G810" t="str">
            <v>立岩荘</v>
          </cell>
        </row>
        <row r="811">
          <cell r="A811">
            <v>894884</v>
          </cell>
          <cell r="G811" t="str">
            <v>岩根山荘</v>
          </cell>
        </row>
        <row r="812">
          <cell r="A812">
            <v>894885</v>
          </cell>
          <cell r="G812" t="str">
            <v>ヴィラあむとぅ2番館</v>
          </cell>
        </row>
        <row r="813">
          <cell r="A813">
            <v>894886</v>
          </cell>
          <cell r="G813" t="str">
            <v>いいやま湯滝温泉</v>
          </cell>
        </row>
        <row r="814">
          <cell r="A814">
            <v>894887</v>
          </cell>
          <cell r="G814" t="str">
            <v>ごぜんやまラーメン</v>
          </cell>
        </row>
        <row r="815">
          <cell r="A815">
            <v>894888</v>
          </cell>
          <cell r="G815" t="str">
            <v>Patisserie Claire（パティスリー　クレール）</v>
          </cell>
        </row>
        <row r="816">
          <cell r="A816">
            <v>894889</v>
          </cell>
          <cell r="G816" t="str">
            <v>おしゃらぐキッチン</v>
          </cell>
        </row>
        <row r="817">
          <cell r="A817">
            <v>894890</v>
          </cell>
          <cell r="G817" t="str">
            <v>お食事処　想い出</v>
          </cell>
        </row>
        <row r="818">
          <cell r="A818">
            <v>894891</v>
          </cell>
          <cell r="G818" t="str">
            <v>お食事処　よしだや</v>
          </cell>
        </row>
        <row r="819">
          <cell r="A819">
            <v>894892</v>
          </cell>
          <cell r="G819" t="str">
            <v>ごぜんやま温泉保養センター　四季彩館</v>
          </cell>
        </row>
        <row r="820">
          <cell r="A820">
            <v>894893</v>
          </cell>
          <cell r="G820" t="str">
            <v>御前山青少年旅行村</v>
          </cell>
        </row>
        <row r="821">
          <cell r="A821">
            <v>894894</v>
          </cell>
          <cell r="G821" t="str">
            <v>湯浅醤油製造元小原久吉商店　本店</v>
          </cell>
        </row>
        <row r="822">
          <cell r="A822">
            <v>894895</v>
          </cell>
          <cell r="G822" t="str">
            <v>ゆのゆTOYOHASHI</v>
          </cell>
        </row>
        <row r="823">
          <cell r="A823">
            <v>894896</v>
          </cell>
          <cell r="G823" t="str">
            <v>みつぼし醤油</v>
          </cell>
        </row>
        <row r="824">
          <cell r="A824">
            <v>894897</v>
          </cell>
          <cell r="G824" t="str">
            <v>ステージ浦富</v>
          </cell>
        </row>
        <row r="825">
          <cell r="A825">
            <v>894898</v>
          </cell>
          <cell r="G825" t="str">
            <v>鳥取砂丘　砂の美術館</v>
          </cell>
        </row>
        <row r="826">
          <cell r="A826">
            <v>894899</v>
          </cell>
          <cell r="G826" t="str">
            <v>渡辺美術館</v>
          </cell>
        </row>
        <row r="827">
          <cell r="A827">
            <v>894900</v>
          </cell>
          <cell r="G827" t="str">
            <v>奥会津昭和の森キャンプ場</v>
          </cell>
        </row>
        <row r="828">
          <cell r="A828">
            <v>894901</v>
          </cell>
          <cell r="G828" t="str">
            <v>道の駅からむし織の里しょうわ</v>
          </cell>
        </row>
        <row r="829">
          <cell r="A829">
            <v>894902</v>
          </cell>
          <cell r="G829" t="str">
            <v>thousandth</v>
          </cell>
        </row>
        <row r="830">
          <cell r="A830">
            <v>894903</v>
          </cell>
          <cell r="G830" t="str">
            <v>ペンション　ル・パサージュ</v>
          </cell>
        </row>
        <row r="831">
          <cell r="A831">
            <v>894904</v>
          </cell>
          <cell r="G831" t="str">
            <v>ゆうなみ小屋</v>
          </cell>
        </row>
        <row r="832">
          <cell r="A832">
            <v>894905</v>
          </cell>
          <cell r="G832" t="str">
            <v>里山里海交流館しんぴお</v>
          </cell>
        </row>
        <row r="833">
          <cell r="A833">
            <v>894906</v>
          </cell>
          <cell r="G833" t="str">
            <v>北房まちの駅ゲストハウス&amp;ドミトリー</v>
          </cell>
        </row>
        <row r="834">
          <cell r="A834">
            <v>894907</v>
          </cell>
          <cell r="G834" t="str">
            <v>やかげ町家交流館</v>
          </cell>
        </row>
        <row r="835">
          <cell r="A835">
            <v>894908</v>
          </cell>
          <cell r="G835" t="str">
            <v>やかげ町家交流館やかげ茶屋</v>
          </cell>
        </row>
        <row r="836">
          <cell r="A836">
            <v>894909</v>
          </cell>
          <cell r="G836" t="str">
            <v>道の駅　山陽道　やかげ宿</v>
          </cell>
        </row>
        <row r="837">
          <cell r="A837">
            <v>894910</v>
          </cell>
          <cell r="G837" t="str">
            <v>湯の華温泉</v>
          </cell>
        </row>
        <row r="838">
          <cell r="A838">
            <v>894911</v>
          </cell>
          <cell r="G838" t="str">
            <v>矢掛屋本館 お食事処 花鳥風月</v>
          </cell>
        </row>
        <row r="839">
          <cell r="A839">
            <v>894912</v>
          </cell>
          <cell r="G839" t="str">
            <v>桃源郷はなしの里</v>
          </cell>
        </row>
        <row r="840">
          <cell r="A840">
            <v>894913</v>
          </cell>
          <cell r="G840" t="str">
            <v>水車の里 フルーツトピア</v>
          </cell>
        </row>
        <row r="841">
          <cell r="A841">
            <v>894914</v>
          </cell>
          <cell r="G841" t="str">
            <v>みかわてらす　えんがわ食堂</v>
          </cell>
        </row>
        <row r="842">
          <cell r="A842">
            <v>894915</v>
          </cell>
          <cell r="G842" t="str">
            <v>リゾートインちろり庵</v>
          </cell>
        </row>
        <row r="843">
          <cell r="A843">
            <v>894916</v>
          </cell>
          <cell r="G843" t="str">
            <v>北見食品工業株式会社　直売店</v>
          </cell>
        </row>
        <row r="844">
          <cell r="A844">
            <v>894917</v>
          </cell>
          <cell r="G844" t="str">
            <v>道の駅笠岡ベイファーム</v>
          </cell>
        </row>
        <row r="845">
          <cell r="A845">
            <v>894918</v>
          </cell>
          <cell r="G845" t="str">
            <v>天城荘</v>
          </cell>
        </row>
        <row r="846">
          <cell r="A846">
            <v>894919</v>
          </cell>
          <cell r="G846" t="str">
            <v>Ile d'or Cafe&amp;Guesthouse</v>
          </cell>
        </row>
        <row r="847">
          <cell r="A847">
            <v>894920</v>
          </cell>
          <cell r="G847" t="str">
            <v>INN THE CAMP&amp;モトエカフェ</v>
          </cell>
        </row>
        <row r="848">
          <cell r="A848">
            <v>894921</v>
          </cell>
          <cell r="G848" t="str">
            <v>天野屋旅館</v>
          </cell>
        </row>
        <row r="849">
          <cell r="A849">
            <v>894922</v>
          </cell>
          <cell r="G849" t="str">
            <v>島宿三虎</v>
          </cell>
        </row>
        <row r="850">
          <cell r="A850">
            <v>894923</v>
          </cell>
          <cell r="G850" t="str">
            <v>白石島旅館　華大樹</v>
          </cell>
        </row>
        <row r="851">
          <cell r="A851">
            <v>894924</v>
          </cell>
          <cell r="G851" t="str">
            <v>白石島国際交流ヴィラ</v>
          </cell>
        </row>
        <row r="852">
          <cell r="A852">
            <v>894925</v>
          </cell>
          <cell r="G852" t="str">
            <v>貸切りペンション楽しく正栄</v>
          </cell>
        </row>
        <row r="853">
          <cell r="A853">
            <v>894926</v>
          </cell>
          <cell r="G853" t="str">
            <v>五色ケ原の森案内センター</v>
          </cell>
        </row>
        <row r="854">
          <cell r="A854">
            <v>894927</v>
          </cell>
          <cell r="G854" t="str">
            <v>HOTEL&amp;RESORT きよみず望山荘</v>
          </cell>
        </row>
        <row r="855">
          <cell r="A855">
            <v>894928</v>
          </cell>
          <cell r="G855" t="str">
            <v>新稲の森キャンプ場</v>
          </cell>
        </row>
        <row r="856">
          <cell r="A856">
            <v>894929</v>
          </cell>
          <cell r="G856" t="str">
            <v>笠岡グランドホテル</v>
          </cell>
        </row>
        <row r="857">
          <cell r="A857">
            <v>894930</v>
          </cell>
          <cell r="G857" t="str">
            <v>民宿ゲストハウスしらいし</v>
          </cell>
        </row>
        <row r="858">
          <cell r="A858">
            <v>894931</v>
          </cell>
          <cell r="G858" t="str">
            <v>民宿さんちゃん</v>
          </cell>
        </row>
        <row r="859">
          <cell r="A859">
            <v>894932</v>
          </cell>
          <cell r="G859" t="str">
            <v>カーサ・タケダ</v>
          </cell>
        </row>
        <row r="860">
          <cell r="A860">
            <v>894933</v>
          </cell>
          <cell r="G860" t="str">
            <v>葛飾区立日光林間学園</v>
          </cell>
        </row>
        <row r="861">
          <cell r="A861">
            <v>894934</v>
          </cell>
          <cell r="G861" t="str">
            <v>SEN's Berry Farm</v>
          </cell>
        </row>
        <row r="862">
          <cell r="A862">
            <v>894935</v>
          </cell>
          <cell r="G862" t="str">
            <v>赤川温泉赤川荘</v>
          </cell>
        </row>
        <row r="863">
          <cell r="A863">
            <v>894936</v>
          </cell>
          <cell r="G863" t="str">
            <v>クアパーク長湯</v>
          </cell>
        </row>
        <row r="864">
          <cell r="A864">
            <v>894937</v>
          </cell>
          <cell r="G864" t="str">
            <v>宝剣山荘</v>
          </cell>
        </row>
        <row r="865">
          <cell r="A865">
            <v>894938</v>
          </cell>
          <cell r="G865" t="str">
            <v>天狗荘</v>
          </cell>
        </row>
        <row r="866">
          <cell r="A866">
            <v>894939</v>
          </cell>
          <cell r="G866" t="str">
            <v>頂上山荘</v>
          </cell>
        </row>
        <row r="867">
          <cell r="A867">
            <v>894940</v>
          </cell>
          <cell r="G867" t="str">
            <v>道の駅「みそぎの郷きこない」</v>
          </cell>
        </row>
        <row r="868">
          <cell r="A868">
            <v>894941</v>
          </cell>
          <cell r="G868" t="str">
            <v>知内温泉旅館ユートピア和楽園</v>
          </cell>
        </row>
        <row r="869">
          <cell r="A869">
            <v>894942</v>
          </cell>
          <cell r="G869" t="str">
            <v>岩部クルーズ</v>
          </cell>
        </row>
        <row r="870">
          <cell r="A870">
            <v>894943</v>
          </cell>
          <cell r="G870" t="str">
            <v>松前藩屋敷</v>
          </cell>
        </row>
        <row r="871">
          <cell r="A871">
            <v>894944</v>
          </cell>
          <cell r="G871" t="str">
            <v>セイコーマート奥尻店</v>
          </cell>
        </row>
        <row r="872">
          <cell r="A872">
            <v>894945</v>
          </cell>
          <cell r="G872" t="str">
            <v>Guild Endeavour</v>
          </cell>
        </row>
        <row r="873">
          <cell r="A873">
            <v>894946</v>
          </cell>
          <cell r="G873" t="str">
            <v>キッチンcaféのどか</v>
          </cell>
        </row>
        <row r="874">
          <cell r="A874">
            <v>894947</v>
          </cell>
          <cell r="G874" t="str">
            <v>道の駅「あっさぶ」</v>
          </cell>
        </row>
        <row r="875">
          <cell r="A875">
            <v>894948</v>
          </cell>
          <cell r="G875" t="str">
            <v>オートビレッジYOSHIDA</v>
          </cell>
        </row>
        <row r="876">
          <cell r="A876">
            <v>894949</v>
          </cell>
          <cell r="G876" t="str">
            <v>道の駅　小豆島ふるさと村</v>
          </cell>
        </row>
        <row r="877">
          <cell r="A877">
            <v>894950</v>
          </cell>
          <cell r="G877" t="str">
            <v>二十四の瞳映画村</v>
          </cell>
        </row>
        <row r="878">
          <cell r="A878">
            <v>894951</v>
          </cell>
          <cell r="G878" t="str">
            <v>ストームフィールドガイド</v>
          </cell>
        </row>
        <row r="879">
          <cell r="A879">
            <v>894952</v>
          </cell>
          <cell r="G879" t="str">
            <v>八ヶ岳アドベンチャーツアーズ</v>
          </cell>
        </row>
        <row r="880">
          <cell r="A880">
            <v>894953</v>
          </cell>
          <cell r="G880" t="str">
            <v>八ヶ岳森と高原の自然学校やっほー</v>
          </cell>
        </row>
        <row r="881">
          <cell r="A881">
            <v>894954</v>
          </cell>
          <cell r="G881" t="str">
            <v>Gardeningcafé花草</v>
          </cell>
        </row>
        <row r="882">
          <cell r="A882">
            <v>894955</v>
          </cell>
          <cell r="G882" t="str">
            <v>道の駅メルヘンの丘めまんべつ アンテナショップほのか</v>
          </cell>
        </row>
        <row r="883">
          <cell r="A883">
            <v>894956</v>
          </cell>
          <cell r="G883" t="str">
            <v>道の駅メルヘンの丘めまんべつ アンテナショップほのか 空港店</v>
          </cell>
        </row>
        <row r="884">
          <cell r="A884">
            <v>894957</v>
          </cell>
          <cell r="G884" t="str">
            <v>アジアンリゾート・スパシーレ</v>
          </cell>
        </row>
        <row r="885">
          <cell r="A885">
            <v>894958</v>
          </cell>
          <cell r="G885" t="str">
            <v>禅ぱん</v>
          </cell>
        </row>
        <row r="886">
          <cell r="A886">
            <v>894959</v>
          </cell>
          <cell r="G886" t="str">
            <v>平沖養蜂</v>
          </cell>
        </row>
        <row r="887">
          <cell r="A887">
            <v>894960</v>
          </cell>
          <cell r="G887" t="str">
            <v>道南トロッコ鉄道</v>
          </cell>
        </row>
        <row r="888">
          <cell r="A888">
            <v>894961</v>
          </cell>
          <cell r="G888" t="str">
            <v>YANBY OUTDOOR FIELD</v>
          </cell>
        </row>
        <row r="889">
          <cell r="A889">
            <v>894962</v>
          </cell>
          <cell r="G889" t="str">
            <v>ZENTASUITE</v>
          </cell>
        </row>
        <row r="890">
          <cell r="A890">
            <v>894963</v>
          </cell>
          <cell r="G890" t="str">
            <v>湯川たから館</v>
          </cell>
        </row>
        <row r="891">
          <cell r="A891">
            <v>894964</v>
          </cell>
          <cell r="G891" t="str">
            <v>ドゥミール</v>
          </cell>
        </row>
        <row r="892">
          <cell r="A892">
            <v>894965</v>
          </cell>
          <cell r="G892" t="str">
            <v>小清水町防災拠点型複合庁舎ワタシノ</v>
          </cell>
        </row>
        <row r="893">
          <cell r="A893">
            <v>894966</v>
          </cell>
          <cell r="G893" t="str">
            <v>道の駅「上ノ国もんじゅ」</v>
          </cell>
        </row>
        <row r="894">
          <cell r="A894">
            <v>894967</v>
          </cell>
          <cell r="G894" t="str">
            <v>上ノ国ワイナリー</v>
          </cell>
        </row>
        <row r="895">
          <cell r="A895">
            <v>894968</v>
          </cell>
          <cell r="G895" t="str">
            <v>たいようアウトドア</v>
          </cell>
        </row>
        <row r="896">
          <cell r="A896">
            <v>894969</v>
          </cell>
          <cell r="G896" t="str">
            <v>九十百千（こともち）</v>
          </cell>
        </row>
        <row r="897">
          <cell r="A897">
            <v>894970</v>
          </cell>
          <cell r="G897" t="str">
            <v>喜多方蔵の里</v>
          </cell>
        </row>
        <row r="898">
          <cell r="A898">
            <v>894971</v>
          </cell>
          <cell r="G898" t="str">
            <v>やんば天明泥流ミュージアム</v>
          </cell>
        </row>
        <row r="899">
          <cell r="A899">
            <v>894972</v>
          </cell>
          <cell r="G899" t="str">
            <v>かんたファーム　ワイルドキャンプ場</v>
          </cell>
        </row>
        <row r="900">
          <cell r="A900">
            <v>894973</v>
          </cell>
          <cell r="G900" t="str">
            <v>リゾートイン　ボンシック</v>
          </cell>
        </row>
        <row r="901">
          <cell r="A901">
            <v>894974</v>
          </cell>
          <cell r="G901" t="str">
            <v>ひがしもこと芝桜公園</v>
          </cell>
        </row>
        <row r="902">
          <cell r="A902">
            <v>894975</v>
          </cell>
          <cell r="G902" t="str">
            <v>小野町　緑とふれあいの森公園</v>
          </cell>
        </row>
        <row r="903">
          <cell r="A903">
            <v>894976</v>
          </cell>
          <cell r="G903" t="str">
            <v>笠井商店</v>
          </cell>
        </row>
        <row r="904">
          <cell r="A904">
            <v>894977</v>
          </cell>
          <cell r="G904" t="str">
            <v>ダイドックオーシャンカヤックス</v>
          </cell>
        </row>
        <row r="905">
          <cell r="A905">
            <v>894978</v>
          </cell>
          <cell r="G905" t="str">
            <v>大鍾乳洞　球泉洞</v>
          </cell>
        </row>
        <row r="906">
          <cell r="A906">
            <v>894979</v>
          </cell>
          <cell r="G906" t="str">
            <v>ラフティングNEO</v>
          </cell>
        </row>
        <row r="907">
          <cell r="A907">
            <v>894980</v>
          </cell>
          <cell r="G907" t="str">
            <v>太子館</v>
          </cell>
        </row>
        <row r="908">
          <cell r="A908">
            <v>894981</v>
          </cell>
          <cell r="G908" t="str">
            <v>金太郎焼き</v>
          </cell>
        </row>
        <row r="909">
          <cell r="A909">
            <v>894982</v>
          </cell>
          <cell r="G909" t="str">
            <v>勝山公園</v>
          </cell>
        </row>
        <row r="910">
          <cell r="A910">
            <v>894983</v>
          </cell>
          <cell r="G910" t="str">
            <v>丸徳水産「海遊記ツアー」</v>
          </cell>
        </row>
        <row r="911">
          <cell r="A911">
            <v>894984</v>
          </cell>
          <cell r="G911" t="str">
            <v>海の音色</v>
          </cell>
        </row>
        <row r="912">
          <cell r="A912">
            <v>894985</v>
          </cell>
          <cell r="G912" t="str">
            <v>アクティビティベース コグー</v>
          </cell>
        </row>
        <row r="913">
          <cell r="A913">
            <v>894986</v>
          </cell>
          <cell r="G913" t="str">
            <v>下松市観光協会案内所</v>
          </cell>
        </row>
        <row r="914">
          <cell r="A914">
            <v>894987</v>
          </cell>
          <cell r="G914" t="str">
            <v>ひらめきパーク笠戸島</v>
          </cell>
        </row>
        <row r="915">
          <cell r="A915">
            <v>894988</v>
          </cell>
          <cell r="G915" t="str">
            <v>串本応挙芦雪館</v>
          </cell>
        </row>
        <row r="916">
          <cell r="A916">
            <v>894989</v>
          </cell>
          <cell r="G916" t="str">
            <v>Izumo Glamping Reuna</v>
          </cell>
        </row>
        <row r="917">
          <cell r="A917">
            <v>894990</v>
          </cell>
          <cell r="G917" t="str">
            <v>服飾雑貨と雑貨のお店Fountain</v>
          </cell>
        </row>
        <row r="918">
          <cell r="A918">
            <v>894991</v>
          </cell>
          <cell r="G918" t="str">
            <v>カフェひのき 大町温泉郷</v>
          </cell>
        </row>
        <row r="919">
          <cell r="A919">
            <v>894992</v>
          </cell>
          <cell r="G919" t="str">
            <v>キャンプ・アンド・キャビンズ那須高原</v>
          </cell>
        </row>
        <row r="920">
          <cell r="A920">
            <v>894993</v>
          </cell>
          <cell r="G920" t="str">
            <v>フィールド妙高</v>
          </cell>
        </row>
        <row r="921">
          <cell r="A921">
            <v>894994</v>
          </cell>
          <cell r="G921" t="str">
            <v>やないづ町立斎藤清美術館</v>
          </cell>
        </row>
        <row r="922">
          <cell r="A922">
            <v>894995</v>
          </cell>
          <cell r="G922" t="str">
            <v>野菜直売所B.T.FARM</v>
          </cell>
        </row>
        <row r="923">
          <cell r="A923">
            <v>894996</v>
          </cell>
          <cell r="G923" t="str">
            <v>龍泉洞わっか</v>
          </cell>
        </row>
        <row r="924">
          <cell r="A924">
            <v>894997</v>
          </cell>
          <cell r="G924" t="str">
            <v>日光アクティビティツアーFullTime</v>
          </cell>
        </row>
        <row r="925">
          <cell r="A925">
            <v>894998</v>
          </cell>
          <cell r="G925" t="str">
            <v>川越市グリーンツーリズム拠点施設　大屋根広場（バーベキュー場）</v>
          </cell>
        </row>
        <row r="926">
          <cell r="A926">
            <v>894999</v>
          </cell>
          <cell r="G926" t="str">
            <v>美山の湯</v>
          </cell>
        </row>
        <row r="927">
          <cell r="A927">
            <v>895000</v>
          </cell>
          <cell r="G927" t="str">
            <v>美山温泉　愛徳荘</v>
          </cell>
        </row>
        <row r="928">
          <cell r="A928">
            <v>895001</v>
          </cell>
          <cell r="G928" t="str">
            <v>あやめの湯鳴滝</v>
          </cell>
        </row>
        <row r="929">
          <cell r="A929">
            <v>895002</v>
          </cell>
          <cell r="G929" t="str">
            <v>道の駅SanPin中津・ほろほろ亭</v>
          </cell>
        </row>
        <row r="930">
          <cell r="A930">
            <v>895003</v>
          </cell>
          <cell r="G930" t="str">
            <v>奥州湖交流館</v>
          </cell>
        </row>
        <row r="931">
          <cell r="A931">
            <v>895004</v>
          </cell>
          <cell r="G931" t="str">
            <v>種山高原星座の森</v>
          </cell>
        </row>
        <row r="932">
          <cell r="A932">
            <v>895005</v>
          </cell>
          <cell r="G932" t="str">
            <v>焼石クアパークひめかゆ</v>
          </cell>
        </row>
        <row r="933">
          <cell r="A933">
            <v>895006</v>
          </cell>
          <cell r="G933" t="str">
            <v>道の駅みずさわ</v>
          </cell>
        </row>
        <row r="934">
          <cell r="A934">
            <v>895007</v>
          </cell>
          <cell r="G934" t="str">
            <v>歴史公園えさし藤原の郷</v>
          </cell>
        </row>
        <row r="935">
          <cell r="A935">
            <v>895008</v>
          </cell>
          <cell r="G935" t="str">
            <v>かわべテニス公園</v>
          </cell>
        </row>
        <row r="936">
          <cell r="A936">
            <v>895009</v>
          </cell>
          <cell r="G936" t="str">
            <v>きのくに中津荘</v>
          </cell>
        </row>
        <row r="937">
          <cell r="A937">
            <v>895010</v>
          </cell>
          <cell r="G937" t="str">
            <v>第１鳴滝バンガロー</v>
          </cell>
        </row>
        <row r="938">
          <cell r="A938">
            <v>895011</v>
          </cell>
          <cell r="G938" t="str">
            <v>第２鳴滝バンガロー＆オートサイト</v>
          </cell>
        </row>
        <row r="939">
          <cell r="A939">
            <v>895012</v>
          </cell>
          <cell r="G939" t="str">
            <v>柳津観光協会</v>
          </cell>
        </row>
        <row r="940">
          <cell r="A940">
            <v>895013</v>
          </cell>
          <cell r="G940" t="str">
            <v>つきみが丘町民センター</v>
          </cell>
        </row>
        <row r="941">
          <cell r="A941">
            <v>895014</v>
          </cell>
          <cell r="G941" t="str">
            <v>憩いの館　ほっとinやないづ</v>
          </cell>
        </row>
        <row r="942">
          <cell r="A942">
            <v>895015</v>
          </cell>
          <cell r="G942" t="str">
            <v>道の駅会津柳津　観光物産館清柳苑</v>
          </cell>
        </row>
        <row r="943">
          <cell r="A943">
            <v>895016</v>
          </cell>
          <cell r="G943" t="str">
            <v>たけた駅前ホステルcue</v>
          </cell>
        </row>
        <row r="944">
          <cell r="A944">
            <v>895017</v>
          </cell>
          <cell r="G944" t="str">
            <v>農園民宿　春名</v>
          </cell>
        </row>
        <row r="945">
          <cell r="A945">
            <v>895018</v>
          </cell>
          <cell r="G945" t="str">
            <v>NAKANO SHOPS（ビューティショップなかの・なかの電気サービス）</v>
          </cell>
        </row>
        <row r="946">
          <cell r="A946">
            <v>895019</v>
          </cell>
          <cell r="G946" t="str">
            <v>クレフィール湖東</v>
          </cell>
        </row>
        <row r="947">
          <cell r="A947">
            <v>895020</v>
          </cell>
          <cell r="G947" t="str">
            <v>三村観光りんご園</v>
          </cell>
        </row>
        <row r="948">
          <cell r="A948">
            <v>895021</v>
          </cell>
          <cell r="G948" t="str">
            <v>北三陸ファクトリー</v>
          </cell>
        </row>
        <row r="949">
          <cell r="A949">
            <v>895022</v>
          </cell>
          <cell r="G949" t="str">
            <v>龍泉洞青少年旅行村キャンプ場</v>
          </cell>
        </row>
        <row r="950">
          <cell r="A950">
            <v>895023</v>
          </cell>
          <cell r="G950" t="str">
            <v>おんたけロープウェイ</v>
          </cell>
        </row>
        <row r="951">
          <cell r="A951">
            <v>895024</v>
          </cell>
          <cell r="G951" t="str">
            <v>RiverWalker</v>
          </cell>
        </row>
        <row r="952">
          <cell r="A952">
            <v>895025</v>
          </cell>
          <cell r="G952" t="str">
            <v>あやべ温泉</v>
          </cell>
        </row>
        <row r="953">
          <cell r="A953">
            <v>895026</v>
          </cell>
          <cell r="G953" t="str">
            <v>あやべ観光案内所</v>
          </cell>
        </row>
        <row r="954">
          <cell r="A954">
            <v>895027</v>
          </cell>
          <cell r="G954" t="str">
            <v>二王の栖</v>
          </cell>
        </row>
        <row r="955">
          <cell r="A955">
            <v>895028</v>
          </cell>
          <cell r="G955" t="str">
            <v>mizuki natural villa</v>
          </cell>
        </row>
        <row r="956">
          <cell r="A956">
            <v>895029</v>
          </cell>
          <cell r="G956" t="str">
            <v>国営アルプスあづみの公園 堀金・穂高地区</v>
          </cell>
        </row>
        <row r="957">
          <cell r="A957">
            <v>895030</v>
          </cell>
          <cell r="G957" t="str">
            <v>民芸さいとう</v>
          </cell>
        </row>
        <row r="958">
          <cell r="A958">
            <v>895031</v>
          </cell>
          <cell r="G958" t="str">
            <v>スカイピアあだたらアクティブパーク</v>
          </cell>
        </row>
        <row r="959">
          <cell r="A959">
            <v>895032</v>
          </cell>
          <cell r="G959" t="str">
            <v>The Retreat Place</v>
          </cell>
        </row>
        <row r="960">
          <cell r="A960">
            <v>895033</v>
          </cell>
          <cell r="G960" t="str">
            <v>邑南町青少年旅行村</v>
          </cell>
        </row>
        <row r="961">
          <cell r="A961">
            <v>895034</v>
          </cell>
          <cell r="G961" t="str">
            <v>蕪水亭OHAKO</v>
          </cell>
        </row>
        <row r="962">
          <cell r="A962">
            <v>895035</v>
          </cell>
          <cell r="G962" t="str">
            <v>アルペンチーズケーキ</v>
          </cell>
        </row>
        <row r="963">
          <cell r="A963">
            <v>895036</v>
          </cell>
          <cell r="G963" t="str">
            <v>黒部市芸術創造センター　セレネ美術館</v>
          </cell>
        </row>
        <row r="964">
          <cell r="A964">
            <v>895037</v>
          </cell>
          <cell r="G964" t="str">
            <v>中島スキーセンター</v>
          </cell>
        </row>
        <row r="965">
          <cell r="A965">
            <v>895038</v>
          </cell>
          <cell r="G965" t="str">
            <v>中島観光百貨店</v>
          </cell>
        </row>
        <row r="966">
          <cell r="A966">
            <v>895039</v>
          </cell>
          <cell r="G966" t="str">
            <v>黒部市地域観光ギャラリー　のわまーと</v>
          </cell>
        </row>
        <row r="967">
          <cell r="A967">
            <v>895040</v>
          </cell>
          <cell r="G967" t="str">
            <v>宇奈月温泉観光案内所</v>
          </cell>
        </row>
        <row r="968">
          <cell r="A968">
            <v>895041</v>
          </cell>
          <cell r="G968" t="str">
            <v>黒部市地域観光ギャラリー観光案内所</v>
          </cell>
        </row>
        <row r="969">
          <cell r="A969">
            <v>890346</v>
          </cell>
          <cell r="G969" t="str">
            <v>美山町自然文化村</v>
          </cell>
        </row>
        <row r="970">
          <cell r="A970">
            <v>895042</v>
          </cell>
          <cell r="G970" t="str">
            <v>CAMPieceかすみがうら</v>
          </cell>
        </row>
        <row r="971">
          <cell r="A971">
            <v>895043</v>
          </cell>
          <cell r="G971" t="str">
            <v>キャンプ・アンド・キャビンズ山中湖</v>
          </cell>
        </row>
        <row r="972">
          <cell r="A972">
            <v>895044</v>
          </cell>
          <cell r="G972" t="str">
            <v>佐渡汽船</v>
          </cell>
        </row>
        <row r="973">
          <cell r="A973">
            <v>895045</v>
          </cell>
          <cell r="G973" t="str">
            <v>アクティビティ奥会津（J.Kayak)</v>
          </cell>
        </row>
        <row r="974">
          <cell r="A974">
            <v>895046</v>
          </cell>
          <cell r="G974" t="str">
            <v>三島町観光交流舘からんころん</v>
          </cell>
        </row>
        <row r="975">
          <cell r="A975">
            <v>895047</v>
          </cell>
          <cell r="G975" t="str">
            <v>山中スポーツ</v>
          </cell>
        </row>
        <row r="976">
          <cell r="A976">
            <v>895048</v>
          </cell>
          <cell r="G976" t="str">
            <v>道の駅尾瀬街道みしま宿</v>
          </cell>
        </row>
        <row r="977">
          <cell r="A977">
            <v>895049</v>
          </cell>
          <cell r="G977" t="str">
            <v>月の沢温泉北月山荘</v>
          </cell>
        </row>
        <row r="978">
          <cell r="A978">
            <v>895050</v>
          </cell>
          <cell r="G978" t="str">
            <v>うたたねカフェ　さくらの湯</v>
          </cell>
        </row>
        <row r="979">
          <cell r="A979">
            <v>895051</v>
          </cell>
          <cell r="G979" t="str">
            <v>薬師堂温泉</v>
          </cell>
        </row>
        <row r="980">
          <cell r="A980">
            <v>895052</v>
          </cell>
          <cell r="G980" t="str">
            <v>産直来夢くん</v>
          </cell>
        </row>
        <row r="981">
          <cell r="A981">
            <v>895053</v>
          </cell>
          <cell r="G981" t="str">
            <v>奥州市伝統産業会館　南部鉄器売店</v>
          </cell>
        </row>
        <row r="982">
          <cell r="A982">
            <v>895054</v>
          </cell>
          <cell r="G982" t="str">
            <v>コーヒーハウス　りょんりょん</v>
          </cell>
        </row>
        <row r="983">
          <cell r="A983">
            <v>895055</v>
          </cell>
          <cell r="G983" t="str">
            <v>（一社）奥州市観光物産協会胆沢支所　胆沢まるごと案内所</v>
          </cell>
        </row>
        <row r="984">
          <cell r="A984">
            <v>895056</v>
          </cell>
          <cell r="G984" t="str">
            <v>江刺ふるさと市場</v>
          </cell>
        </row>
        <row r="985">
          <cell r="A985">
            <v>895057</v>
          </cell>
          <cell r="G985" t="str">
            <v>WOOD STOCK</v>
          </cell>
        </row>
        <row r="986">
          <cell r="A986">
            <v>895058</v>
          </cell>
          <cell r="G986" t="str">
            <v>奥州レンタカー</v>
          </cell>
        </row>
        <row r="987">
          <cell r="A987">
            <v>895059</v>
          </cell>
          <cell r="G987" t="str">
            <v>夢楽のパン工房Yadorigi</v>
          </cell>
        </row>
        <row r="988">
          <cell r="A988">
            <v>895060</v>
          </cell>
          <cell r="G988" t="str">
            <v>黒滝温泉　のぞみの湯</v>
          </cell>
        </row>
        <row r="989">
          <cell r="A989">
            <v>895061</v>
          </cell>
          <cell r="G989" t="str">
            <v>プラザイン水沢</v>
          </cell>
        </row>
        <row r="990">
          <cell r="A990">
            <v>895062</v>
          </cell>
          <cell r="G990" t="str">
            <v>フォレストコテージ奥州</v>
          </cell>
        </row>
        <row r="991">
          <cell r="A991">
            <v>895063</v>
          </cell>
          <cell r="G991" t="str">
            <v>妖精の森コテージラウル</v>
          </cell>
        </row>
        <row r="992">
          <cell r="A992">
            <v>895064</v>
          </cell>
          <cell r="G992" t="str">
            <v>ホテル黒部</v>
          </cell>
        </row>
        <row r="993">
          <cell r="A993">
            <v>895065</v>
          </cell>
          <cell r="G993" t="str">
            <v>アウトドア・キャンプ用品店palup</v>
          </cell>
        </row>
        <row r="994">
          <cell r="A994">
            <v>895066</v>
          </cell>
          <cell r="G994" t="str">
            <v>ラーガシア373</v>
          </cell>
        </row>
        <row r="995">
          <cell r="A995">
            <v>895067</v>
          </cell>
          <cell r="G995" t="str">
            <v>ヘアーサロン　カツモリ</v>
          </cell>
        </row>
        <row r="996">
          <cell r="A996">
            <v>895068</v>
          </cell>
          <cell r="G996" t="str">
            <v>エンジェルロード公園売店</v>
          </cell>
        </row>
        <row r="997">
          <cell r="A997">
            <v>895069</v>
          </cell>
          <cell r="G997" t="str">
            <v>菓茶みきや</v>
          </cell>
        </row>
        <row r="998">
          <cell r="A998">
            <v>895070</v>
          </cell>
          <cell r="G998" t="str">
            <v>uraradays!</v>
          </cell>
        </row>
        <row r="999">
          <cell r="A999">
            <v>895071</v>
          </cell>
          <cell r="G999" t="str">
            <v>有限会社日本漢方医薬研究所</v>
          </cell>
        </row>
        <row r="1000">
          <cell r="A1000">
            <v>895072</v>
          </cell>
          <cell r="G1000" t="str">
            <v>アオアヲナルトリゾート</v>
          </cell>
        </row>
        <row r="1001">
          <cell r="A1001">
            <v>895073</v>
          </cell>
          <cell r="G1001" t="str">
            <v>エスカヒル・鳴門</v>
          </cell>
        </row>
        <row r="1002">
          <cell r="A1002">
            <v>895074</v>
          </cell>
          <cell r="G1002" t="str">
            <v>ナルトタイの店</v>
          </cell>
        </row>
        <row r="1003">
          <cell r="A1003">
            <v>895075</v>
          </cell>
          <cell r="G1003" t="str">
            <v>門前一番街</v>
          </cell>
        </row>
        <row r="1004">
          <cell r="A1004">
            <v>895076</v>
          </cell>
          <cell r="G1004" t="str">
            <v>月山ポレポレファーム</v>
          </cell>
        </row>
        <row r="1005">
          <cell r="A1005">
            <v>895077</v>
          </cell>
          <cell r="G1005" t="str">
            <v>Hiroshima Oyster Bar MABUI　ベイサイドビーチ坂店</v>
          </cell>
        </row>
        <row r="1006">
          <cell r="A1006">
            <v>895078</v>
          </cell>
          <cell r="G1006" t="str">
            <v>YURINA  OLIVE</v>
          </cell>
        </row>
        <row r="1007">
          <cell r="A1007">
            <v>895079</v>
          </cell>
          <cell r="G1007" t="str">
            <v>田舎の体験交流館　さんがうら</v>
          </cell>
        </row>
        <row r="1008">
          <cell r="A1008">
            <v>895080</v>
          </cell>
          <cell r="G1008" t="str">
            <v>黒部市美術館</v>
          </cell>
        </row>
        <row r="1009">
          <cell r="A1009">
            <v>895081</v>
          </cell>
          <cell r="G1009" t="str">
            <v>黒部市歴史民俗資料館</v>
          </cell>
        </row>
        <row r="1010">
          <cell r="A1010">
            <v>895082</v>
          </cell>
          <cell r="G1010" t="str">
            <v>KOKOくろべ</v>
          </cell>
        </row>
        <row r="1011">
          <cell r="A1011">
            <v>895083</v>
          </cell>
          <cell r="G1011" t="str">
            <v>Guesthouse宿り木</v>
          </cell>
        </row>
        <row r="1012">
          <cell r="A1012">
            <v>895084</v>
          </cell>
          <cell r="G1012" t="str">
            <v>OIGENファクトリーショップ</v>
          </cell>
        </row>
        <row r="1013">
          <cell r="A1013">
            <v>895085</v>
          </cell>
          <cell r="G1013" t="str">
            <v>とりとたい鳴門店</v>
          </cell>
        </row>
        <row r="1014">
          <cell r="A1014">
            <v>895086</v>
          </cell>
          <cell r="G1014" t="str">
            <v>菊の司酒造</v>
          </cell>
        </row>
        <row r="1015">
          <cell r="A1015">
            <v>895087</v>
          </cell>
          <cell r="G1015" t="str">
            <v>CAM DE CAM</v>
          </cell>
        </row>
        <row r="1016">
          <cell r="A1016">
            <v>895088</v>
          </cell>
          <cell r="G1016" t="str">
            <v>交野市立いわふね自然の森スポーツ・文化センター（星の里いわふね）</v>
          </cell>
        </row>
        <row r="1017">
          <cell r="A1017">
            <v>895089</v>
          </cell>
          <cell r="G1017" t="str">
            <v>北アルプスベース温泉郷キャンプ場</v>
          </cell>
        </row>
        <row r="1018">
          <cell r="A1018">
            <v>894736</v>
          </cell>
        </row>
        <row r="1019">
          <cell r="A1019">
            <v>895091</v>
          </cell>
          <cell r="G1019" t="str">
            <v>やまぐちの薪屋さん</v>
          </cell>
        </row>
        <row r="1020">
          <cell r="A1020">
            <v>895092</v>
          </cell>
          <cell r="G1020" t="str">
            <v>道の駅「うなづき」　うなづき食菜館</v>
          </cell>
        </row>
        <row r="1021">
          <cell r="A1021">
            <v>895093</v>
          </cell>
          <cell r="G1021" t="str">
            <v>黒部市吉田科学館</v>
          </cell>
        </row>
        <row r="1022">
          <cell r="A1022">
            <v>895094</v>
          </cell>
          <cell r="G1022" t="str">
            <v>神戸市立六甲山牧場</v>
          </cell>
        </row>
        <row r="1023">
          <cell r="A1023">
            <v>895095</v>
          </cell>
          <cell r="G1023" t="str">
            <v>国見平スキー場</v>
          </cell>
        </row>
        <row r="1024">
          <cell r="A1024">
            <v>895096</v>
          </cell>
          <cell r="G1024" t="str">
            <v>北軽井沢スウィートグラス</v>
          </cell>
        </row>
        <row r="1025">
          <cell r="A1025">
            <v>895097</v>
          </cell>
          <cell r="G1025" t="str">
            <v>ふじさんミュージアム</v>
          </cell>
        </row>
        <row r="1026">
          <cell r="A1026">
            <v>895098</v>
          </cell>
          <cell r="G1026" t="str">
            <v>タコのまくら</v>
          </cell>
        </row>
        <row r="1027">
          <cell r="A1027">
            <v>895099</v>
          </cell>
          <cell r="G1027" t="str">
            <v>ミコト乃フモト</v>
          </cell>
        </row>
        <row r="1028">
          <cell r="A1028">
            <v>895100</v>
          </cell>
          <cell r="G1028" t="str">
            <v>あそびの倉庫　山笑ふ</v>
          </cell>
        </row>
        <row r="1029">
          <cell r="A1029">
            <v>895101</v>
          </cell>
          <cell r="G1029" t="str">
            <v>Camp+ ハイヅカ湖畔の森</v>
          </cell>
        </row>
        <row r="1030">
          <cell r="A1030">
            <v>894760</v>
          </cell>
        </row>
        <row r="1031">
          <cell r="A1031">
            <v>895090</v>
          </cell>
        </row>
        <row r="1032">
          <cell r="A1032">
            <v>895102</v>
          </cell>
          <cell r="G1032" t="str">
            <v>coffee&amp;bakes YATT</v>
          </cell>
        </row>
        <row r="1033">
          <cell r="A1033">
            <v>895103</v>
          </cell>
          <cell r="G1033" t="str">
            <v>Beans Tasty Coffee Roasters</v>
          </cell>
        </row>
        <row r="1034">
          <cell r="A1034">
            <v>895104</v>
          </cell>
          <cell r="G1034" t="str">
            <v>箕面ネイチャールーム</v>
          </cell>
        </row>
        <row r="1035">
          <cell r="A1035">
            <v>895105</v>
          </cell>
          <cell r="G1035" t="str">
            <v>Derailleur Brew Works 山ノ麓TAP ROOM</v>
          </cell>
        </row>
        <row r="1036">
          <cell r="A1036">
            <v>895106</v>
          </cell>
          <cell r="G1036" t="str">
            <v>応頂閣 勝尾寺</v>
          </cell>
        </row>
        <row r="1037">
          <cell r="A1037">
            <v>895107</v>
          </cell>
          <cell r="G1037" t="str">
            <v>箕面湯元水春</v>
          </cell>
        </row>
        <row r="1038">
          <cell r="A1038">
            <v>895110</v>
          </cell>
          <cell r="G1038" t="str">
            <v>道の駅「やまがた蔵王」</v>
          </cell>
        </row>
        <row r="1039">
          <cell r="A1039">
            <v>895111</v>
          </cell>
          <cell r="G1039" t="str">
            <v>前田商業会売店</v>
          </cell>
        </row>
        <row r="1040">
          <cell r="A1040">
            <v>895112</v>
          </cell>
          <cell r="G1040" t="str">
            <v>宇奈月温泉スキー場</v>
          </cell>
        </row>
        <row r="1041">
          <cell r="A1041">
            <v>895113</v>
          </cell>
          <cell r="G1041" t="str">
            <v>TRÅIL（トレイル）</v>
          </cell>
        </row>
        <row r="1042">
          <cell r="A1042">
            <v>895114</v>
          </cell>
          <cell r="G1042" t="str">
            <v>なると物産館</v>
          </cell>
        </row>
        <row r="1043">
          <cell r="A1043">
            <v>895115</v>
          </cell>
          <cell r="G1043" t="str">
            <v>道の駅「第九の里」物産館</v>
          </cell>
        </row>
        <row r="1044">
          <cell r="A1044">
            <v>895108</v>
          </cell>
          <cell r="G1044" t="str">
            <v>珈琲蔵人　珈蔵　箕面店</v>
          </cell>
        </row>
        <row r="1045">
          <cell r="A1045">
            <v>895109</v>
          </cell>
          <cell r="G1045" t="str">
            <v>珈琲庵 　  珈集　箕面店</v>
          </cell>
        </row>
        <row r="1046">
          <cell r="A1046">
            <v>895116</v>
          </cell>
          <cell r="G1046" t="str">
            <v>有明みんなクリニック有明ガーデン院</v>
          </cell>
        </row>
        <row r="1047">
          <cell r="A1047">
            <v>895117</v>
          </cell>
          <cell r="G1047" t="str">
            <v>広が代農場</v>
          </cell>
        </row>
        <row r="1048">
          <cell r="A1048">
            <v>895118</v>
          </cell>
          <cell r="G1048" t="str">
            <v>ブルーベリーなかくぼさんち</v>
          </cell>
        </row>
        <row r="1049">
          <cell r="A1049">
            <v>895119</v>
          </cell>
          <cell r="G1049" t="str">
            <v>自然派農場　しもかわ</v>
          </cell>
        </row>
        <row r="1050">
          <cell r="A1050">
            <v>895120</v>
          </cell>
          <cell r="G1050" t="str">
            <v>花香房</v>
          </cell>
        </row>
        <row r="1051">
          <cell r="A1051">
            <v>895121</v>
          </cell>
          <cell r="G1051" t="str">
            <v>合資会社向井製材所</v>
          </cell>
        </row>
        <row r="1052">
          <cell r="A1052">
            <v>895122</v>
          </cell>
          <cell r="G1052" t="str">
            <v xml:space="preserve"> フォレストパーク神野山 ほっこり食堂映山紅・直売所みどり屋</v>
          </cell>
        </row>
        <row r="1053">
          <cell r="A1053">
            <v>895123</v>
          </cell>
          <cell r="G1053" t="str">
            <v>燻製工房　一服屋</v>
          </cell>
        </row>
        <row r="1054">
          <cell r="A1054">
            <v>895124</v>
          </cell>
          <cell r="G1054" t="str">
            <v>doors yamazoe</v>
          </cell>
        </row>
        <row r="1055">
          <cell r="A1055">
            <v>895125</v>
          </cell>
          <cell r="G1055" t="str">
            <v>わんぱくどうぶつえん</v>
          </cell>
        </row>
        <row r="1056">
          <cell r="A1056">
            <v>895126</v>
          </cell>
          <cell r="G1056" t="str">
            <v>HappyHappyYamatotea</v>
          </cell>
        </row>
        <row r="1057">
          <cell r="A1057">
            <v>895127</v>
          </cell>
          <cell r="G1057" t="str">
            <v>cafe Soyel</v>
          </cell>
        </row>
        <row r="1058">
          <cell r="A1058">
            <v>895128</v>
          </cell>
          <cell r="G1058" t="str">
            <v>CAFE SUNWOOD ‎</v>
          </cell>
        </row>
        <row r="1059">
          <cell r="A1059">
            <v>895129</v>
          </cell>
          <cell r="G1059" t="str">
            <v>東豊ベース</v>
          </cell>
        </row>
        <row r="1060">
          <cell r="A1060">
            <v>895130</v>
          </cell>
          <cell r="G1060" t="str">
            <v>里舎</v>
          </cell>
        </row>
        <row r="1061">
          <cell r="A1061">
            <v>895131</v>
          </cell>
          <cell r="G1061" t="str">
            <v>ブックカフェひろせ　広瀬やなぜキャンプ場</v>
          </cell>
        </row>
        <row r="1062">
          <cell r="A1062">
            <v>895132</v>
          </cell>
          <cell r="G1062" t="str">
            <v>カントリーパーク大川</v>
          </cell>
        </row>
        <row r="1063">
          <cell r="A1063">
            <v>895135</v>
          </cell>
          <cell r="G1063" t="str">
            <v>ゆのまえグリーンパレス</v>
          </cell>
        </row>
        <row r="1064">
          <cell r="A1064">
            <v>895133</v>
          </cell>
          <cell r="G1064" t="str">
            <v>KEHARAHOUSE</v>
          </cell>
        </row>
        <row r="1065">
          <cell r="A1065">
            <v>895134</v>
          </cell>
          <cell r="G1065" t="str">
            <v>古民家カフェ　Roots</v>
          </cell>
        </row>
        <row r="1066">
          <cell r="A1066">
            <v>895136</v>
          </cell>
          <cell r="G1066" t="str">
            <v>やまなみの湯</v>
          </cell>
        </row>
        <row r="1067">
          <cell r="A1067">
            <v>895137</v>
          </cell>
          <cell r="G1067" t="str">
            <v>芦安温泉　岩園館</v>
          </cell>
        </row>
        <row r="1068">
          <cell r="A1068">
            <v>895138</v>
          </cell>
          <cell r="G1068" t="str">
            <v>長衛小屋</v>
          </cell>
        </row>
        <row r="1069">
          <cell r="A1069">
            <v>895139</v>
          </cell>
          <cell r="G1069" t="str">
            <v>白雲荘</v>
          </cell>
        </row>
        <row r="1070">
          <cell r="A1070">
            <v>895140</v>
          </cell>
          <cell r="G1070" t="str">
            <v>金山沢温泉</v>
          </cell>
        </row>
        <row r="1071">
          <cell r="A1071">
            <v>895141</v>
          </cell>
          <cell r="G1071" t="str">
            <v>白根御池小屋</v>
          </cell>
        </row>
        <row r="1072">
          <cell r="A1072">
            <v>895142</v>
          </cell>
          <cell r="G1072" t="str">
            <v>天恵泉白根桃源天笑閣</v>
          </cell>
        </row>
        <row r="1073">
          <cell r="A1073">
            <v>895143</v>
          </cell>
          <cell r="G1073" t="str">
            <v>南アルプス温泉ロッジ・白峰会館</v>
          </cell>
        </row>
        <row r="1074">
          <cell r="A1074">
            <v>895144</v>
          </cell>
          <cell r="G1074" t="str">
            <v>AirA　GLAMPING　MINAMIALPS</v>
          </cell>
        </row>
        <row r="1075">
          <cell r="A1075">
            <v>895145</v>
          </cell>
          <cell r="G1075" t="str">
            <v>おそとのてらす　南アルプス</v>
          </cell>
        </row>
        <row r="1076">
          <cell r="A1076">
            <v>895146</v>
          </cell>
          <cell r="G1076" t="str">
            <v>さくらの里温泉　後楽園スポーツクラブ</v>
          </cell>
        </row>
        <row r="1077">
          <cell r="A1077">
            <v>895147</v>
          </cell>
          <cell r="G1077" t="str">
            <v>静かな森の温泉隠れ宿　そらの詩</v>
          </cell>
        </row>
        <row r="1078">
          <cell r="A1078">
            <v>895148</v>
          </cell>
          <cell r="G1078" t="str">
            <v>ガストホフ　チェッカーフラッグ</v>
          </cell>
        </row>
        <row r="1079">
          <cell r="A1079">
            <v>895149</v>
          </cell>
          <cell r="G1079" t="str">
            <v>こころ和む愛犬との湯宿　桃の木温泉 さんわそう</v>
          </cell>
        </row>
        <row r="1080">
          <cell r="A1080">
            <v>895150</v>
          </cell>
          <cell r="G1080" t="str">
            <v>民宿旅館なとり屋</v>
          </cell>
        </row>
        <row r="1081">
          <cell r="A1081">
            <v>895151</v>
          </cell>
          <cell r="G1081" t="str">
            <v>両俣小屋</v>
          </cell>
        </row>
        <row r="1082">
          <cell r="A1082">
            <v>895254</v>
          </cell>
          <cell r="G1082" t="str">
            <v>Link adventures（リンクアドベンチャーズ）</v>
          </cell>
        </row>
        <row r="1083">
          <cell r="A1083">
            <v>895202</v>
          </cell>
          <cell r="G1083" t="str">
            <v>有野実苑オートキャンプ場</v>
          </cell>
        </row>
        <row r="1084">
          <cell r="A1084">
            <v>895205</v>
          </cell>
          <cell r="G1084" t="str">
            <v>Ｄボルダリング釧路</v>
          </cell>
        </row>
        <row r="1085">
          <cell r="A1085">
            <v>895152</v>
          </cell>
          <cell r="G1085" t="str">
            <v>アウトドアコミュニティロッジgosen</v>
          </cell>
        </row>
        <row r="1086">
          <cell r="A1086">
            <v>895158</v>
          </cell>
          <cell r="G1086" t="str">
            <v>摩周湖ユースホステル</v>
          </cell>
        </row>
        <row r="1087">
          <cell r="A1087">
            <v>895153</v>
          </cell>
          <cell r="G1087" t="str">
            <v>ALPEN ガストホフらんたん</v>
          </cell>
        </row>
        <row r="1088">
          <cell r="A1088">
            <v>895157</v>
          </cell>
          <cell r="G1088" t="str">
            <v>南アルプス36〜アウトドアの宿 Od-inn〜</v>
          </cell>
        </row>
        <row r="1089">
          <cell r="A1089">
            <v>895159</v>
          </cell>
          <cell r="G1089" t="str">
            <v>洛和会ヘルスケアシステム</v>
          </cell>
        </row>
        <row r="1090">
          <cell r="A1090">
            <v>895162</v>
          </cell>
          <cell r="G1090" t="str">
            <v>リストランテフィッシュボーン</v>
          </cell>
        </row>
        <row r="1091">
          <cell r="A1091">
            <v>895160</v>
          </cell>
          <cell r="G1091" t="str">
            <v>洛和会東寺南病院　健診センター</v>
          </cell>
        </row>
        <row r="1092">
          <cell r="A1092">
            <v>895161</v>
          </cell>
          <cell r="G1092" t="str">
            <v>洛和会音羽病院　健診センター</v>
          </cell>
        </row>
        <row r="1093">
          <cell r="A1093">
            <v>895163</v>
          </cell>
          <cell r="G1093" t="str">
            <v>ボレアルフォレスト</v>
          </cell>
        </row>
        <row r="1094">
          <cell r="A1094">
            <v>895164</v>
          </cell>
          <cell r="G1094" t="str">
            <v>然別湖ネイチャーセンター</v>
          </cell>
        </row>
        <row r="1095">
          <cell r="A1095">
            <v>895165</v>
          </cell>
          <cell r="G1095" t="str">
            <v>きくや旅館</v>
          </cell>
        </row>
        <row r="1096">
          <cell r="A1096">
            <v>895166</v>
          </cell>
          <cell r="G1096" t="str">
            <v>しほろ温泉プラザ緑風</v>
          </cell>
        </row>
        <row r="1097">
          <cell r="A1097">
            <v>895167</v>
          </cell>
          <cell r="G1097" t="str">
            <v>しほろ旅館</v>
          </cell>
        </row>
        <row r="1098">
          <cell r="A1098">
            <v>895168</v>
          </cell>
          <cell r="G1098" t="str">
            <v>士幌フィッシングパーク</v>
          </cell>
        </row>
        <row r="1099">
          <cell r="A1099">
            <v>895171</v>
          </cell>
          <cell r="G1099" t="str">
            <v>吉部フォレストクラブ犬ヶ迫キャンプ場</v>
          </cell>
        </row>
        <row r="1100">
          <cell r="A1100">
            <v>895172</v>
          </cell>
          <cell r="G1100" t="str">
            <v>一般社団法人いいなみ自然学校</v>
          </cell>
        </row>
        <row r="1101">
          <cell r="A1101">
            <v>895173</v>
          </cell>
          <cell r="G1101" t="str">
            <v>西堀榮三郎記念　探検の殿堂</v>
          </cell>
        </row>
        <row r="1102">
          <cell r="A1102">
            <v>895174</v>
          </cell>
          <cell r="G1102" t="str">
            <v>ブルークリフ韮崎ベース プロショップ</v>
          </cell>
        </row>
        <row r="1103">
          <cell r="A1103">
            <v>895154</v>
          </cell>
          <cell r="G1103" t="str">
            <v>道の駅てしお　SHOP天塩の國</v>
          </cell>
        </row>
        <row r="1104">
          <cell r="A1104">
            <v>895176</v>
          </cell>
          <cell r="G1104" t="str">
            <v>Loo樹アウトドアパーク　</v>
          </cell>
        </row>
        <row r="1105">
          <cell r="A1105">
            <v>895177</v>
          </cell>
          <cell r="G1105" t="str">
            <v>博多南自然体験ファーム</v>
          </cell>
        </row>
        <row r="1106">
          <cell r="A1106">
            <v>895178</v>
          </cell>
          <cell r="G1106" t="str">
            <v>十勝ワッカの森キャンプ場</v>
          </cell>
        </row>
        <row r="1107">
          <cell r="A1107">
            <v>895155</v>
          </cell>
          <cell r="G1107" t="str">
            <v>道の駅「ほっと♡はぼろ」</v>
          </cell>
        </row>
        <row r="1108">
          <cell r="A1108">
            <v>895156</v>
          </cell>
          <cell r="G1108" t="str">
            <v>蛇の目　寿司</v>
          </cell>
        </row>
        <row r="1109">
          <cell r="A1109">
            <v>895179</v>
          </cell>
          <cell r="G1109" t="str">
            <v>道の駅えんべつ富士見　レストランみなくる</v>
          </cell>
        </row>
        <row r="1110">
          <cell r="A1110">
            <v>895180</v>
          </cell>
          <cell r="G1110" t="str">
            <v>道の駅☆ロマン街道しょさんべつ　観光物産館ともしび</v>
          </cell>
        </row>
        <row r="1111">
          <cell r="A1111">
            <v>895183</v>
          </cell>
          <cell r="G1111" t="str">
            <v>CHARI-CAFÉ POTTER 西浦食堂</v>
          </cell>
        </row>
        <row r="1112">
          <cell r="A1112">
            <v>895255</v>
          </cell>
          <cell r="G1112" t="str">
            <v>国直集落まるごと体験</v>
          </cell>
        </row>
        <row r="1113">
          <cell r="A1113">
            <v>895169</v>
          </cell>
          <cell r="G1113" t="str">
            <v>士幌高原ヌプカの里</v>
          </cell>
        </row>
        <row r="1114">
          <cell r="A1114">
            <v>895170</v>
          </cell>
          <cell r="G1114" t="str">
            <v>道の駅ピア２１しほろ</v>
          </cell>
        </row>
        <row r="1115">
          <cell r="A1115">
            <v>895185</v>
          </cell>
          <cell r="G1115" t="str">
            <v>特産センターごかせ</v>
          </cell>
        </row>
        <row r="1116">
          <cell r="A1116">
            <v>895186</v>
          </cell>
          <cell r="G1116" t="str">
            <v>五ヶ瀬ワイナリー株式会社</v>
          </cell>
        </row>
        <row r="1117">
          <cell r="A1117">
            <v>895187</v>
          </cell>
          <cell r="G1117" t="str">
            <v>ごかせ温泉森の宿木地屋</v>
          </cell>
        </row>
        <row r="1118">
          <cell r="A1118">
            <v>895188</v>
          </cell>
          <cell r="G1118" t="str">
            <v>NPO法人五ヶ瀬自然学校</v>
          </cell>
        </row>
        <row r="1119">
          <cell r="A1119">
            <v>895189</v>
          </cell>
          <cell r="G1119" t="str">
            <v>IL gardino della corasita</v>
          </cell>
        </row>
        <row r="1120">
          <cell r="A1120">
            <v>895181</v>
          </cell>
          <cell r="G1120" t="str">
            <v>オーベルジュましけ</v>
          </cell>
        </row>
        <row r="1121">
          <cell r="A1121">
            <v>895190</v>
          </cell>
          <cell r="G1121" t="str">
            <v>guesthouse&amp;Bar EL CAMPO</v>
          </cell>
        </row>
        <row r="1122">
          <cell r="A1122">
            <v>895191</v>
          </cell>
          <cell r="G1122" t="str">
            <v>奥津湖パドリングフィールド</v>
          </cell>
        </row>
        <row r="1123">
          <cell r="A1123">
            <v>895192</v>
          </cell>
          <cell r="G1123" t="str">
            <v>Moving Inn Tokachi 北の森</v>
          </cell>
        </row>
        <row r="1124">
          <cell r="A1124">
            <v>895193</v>
          </cell>
          <cell r="G1124" t="str">
            <v>ひがし大雪自然館</v>
          </cell>
        </row>
        <row r="1125">
          <cell r="A1125">
            <v>895256</v>
          </cell>
          <cell r="G1125" t="str">
            <v>アマニコガイドサービス</v>
          </cell>
        </row>
        <row r="1126">
          <cell r="A1126">
            <v>895198</v>
          </cell>
          <cell r="G1126" t="str">
            <v>ライジングフィールド山家</v>
          </cell>
        </row>
        <row r="1127">
          <cell r="A1127">
            <v>895194</v>
          </cell>
          <cell r="G1127" t="str">
            <v>大江戸温泉物語箕面観光ホテル／箕面温泉スパーガーデン</v>
          </cell>
        </row>
        <row r="1128">
          <cell r="A1128">
            <v>895195</v>
          </cell>
          <cell r="G1128" t="str">
            <v>箕面交通・観光案内所</v>
          </cell>
        </row>
        <row r="1129">
          <cell r="A1129">
            <v>895196</v>
          </cell>
          <cell r="G1129" t="str">
            <v>兵庫県立いえしま自然体験センター</v>
          </cell>
        </row>
        <row r="1130">
          <cell r="A1130">
            <v>895182</v>
          </cell>
          <cell r="G1130" t="str">
            <v>道の駅　風Wとままえ</v>
          </cell>
        </row>
        <row r="1131">
          <cell r="A1131">
            <v>895175</v>
          </cell>
          <cell r="G1131" t="str">
            <v>岩手銘醸株式会社</v>
          </cell>
        </row>
        <row r="1132">
          <cell r="A1132">
            <v>895199</v>
          </cell>
          <cell r="G1132" t="str">
            <v>道の駅かみしほろ</v>
          </cell>
        </row>
        <row r="1133">
          <cell r="A1133">
            <v>895203</v>
          </cell>
          <cell r="G1133" t="str">
            <v>延対寺荘</v>
          </cell>
        </row>
        <row r="1134">
          <cell r="A1134">
            <v>895200</v>
          </cell>
          <cell r="G1134" t="str">
            <v>湧暇李の里 樹園</v>
          </cell>
        </row>
        <row r="1135">
          <cell r="A1135">
            <v>895201</v>
          </cell>
          <cell r="G1135" t="str">
            <v>広河原山荘</v>
          </cell>
        </row>
        <row r="1136">
          <cell r="A1136">
            <v>895204</v>
          </cell>
          <cell r="G1136" t="str">
            <v>夜叉神ヒュッテ</v>
          </cell>
        </row>
        <row r="1137">
          <cell r="A1137">
            <v>895206</v>
          </cell>
          <cell r="G1137" t="str">
            <v>道の駅うりまく直売所</v>
          </cell>
        </row>
        <row r="1138">
          <cell r="A1138">
            <v>895207</v>
          </cell>
          <cell r="G1138" t="str">
            <v>一般社団法人しもきたTABIあしすと</v>
          </cell>
        </row>
        <row r="1139">
          <cell r="A1139">
            <v>895208</v>
          </cell>
          <cell r="G1139" t="str">
            <v>早掛レイクサイドヒルキャンプ場</v>
          </cell>
        </row>
        <row r="1140">
          <cell r="A1140">
            <v>895209</v>
          </cell>
          <cell r="G1140" t="str">
            <v>八森いさりび温泉ハタハタ館</v>
          </cell>
        </row>
        <row r="1141">
          <cell r="A1141">
            <v>895210</v>
          </cell>
          <cell r="G1141" t="str">
            <v>道の駅こさか七滝 滝の茶屋孫左衞門</v>
          </cell>
        </row>
        <row r="1142">
          <cell r="A1142">
            <v>895211</v>
          </cell>
          <cell r="G1142" t="str">
            <v>十和田ふるさとセンター</v>
          </cell>
        </row>
        <row r="1143">
          <cell r="A1143">
            <v>895212</v>
          </cell>
          <cell r="G1143" t="str">
            <v>小坂鉄道レールパーク</v>
          </cell>
        </row>
        <row r="1144">
          <cell r="A1144">
            <v>895213</v>
          </cell>
          <cell r="G1144" t="str">
            <v>道の駅しかおい</v>
          </cell>
        </row>
        <row r="1145">
          <cell r="A1145">
            <v>895214</v>
          </cell>
          <cell r="G1145" t="str">
            <v>康楽館</v>
          </cell>
        </row>
        <row r="1146">
          <cell r="A1146">
            <v>895215</v>
          </cell>
          <cell r="G1146" t="str">
            <v>小坂鉱山事務所</v>
          </cell>
        </row>
        <row r="1147">
          <cell r="A1147">
            <v>895216</v>
          </cell>
          <cell r="G1147" t="str">
            <v>紅花舎</v>
          </cell>
        </row>
        <row r="1148">
          <cell r="A1148">
            <v>895217</v>
          </cell>
          <cell r="G1148" t="str">
            <v>ポンポコ山公園バンガロー村</v>
          </cell>
        </row>
        <row r="1149">
          <cell r="A1149">
            <v>895218</v>
          </cell>
          <cell r="G1149" t="str">
            <v>みどり市観光協会</v>
          </cell>
        </row>
        <row r="1150">
          <cell r="A1150">
            <v>895219</v>
          </cell>
          <cell r="G1150" t="str">
            <v>ながめ公園・ながめ余興場</v>
          </cell>
        </row>
        <row r="1151">
          <cell r="A1151">
            <v>895220</v>
          </cell>
          <cell r="G1151" t="str">
            <v>小平の里</v>
          </cell>
        </row>
        <row r="1152">
          <cell r="A1152">
            <v>895221</v>
          </cell>
          <cell r="G1152" t="str">
            <v>岩宿博物館</v>
          </cell>
        </row>
        <row r="1153">
          <cell r="A1153">
            <v>895222</v>
          </cell>
          <cell r="G1153" t="str">
            <v>大間々博物館</v>
          </cell>
        </row>
        <row r="1154">
          <cell r="A1154">
            <v>895223</v>
          </cell>
          <cell r="G1154" t="str">
            <v>富弘美術館</v>
          </cell>
        </row>
        <row r="1155">
          <cell r="A1155">
            <v>895224</v>
          </cell>
          <cell r="G1155" t="str">
            <v>ファミリーオートキャンプ場そうり</v>
          </cell>
        </row>
        <row r="1156">
          <cell r="A1156">
            <v>895225</v>
          </cell>
          <cell r="G1156" t="str">
            <v>黒坂石バンガロー・テント村</v>
          </cell>
        </row>
        <row r="1157">
          <cell r="A1157">
            <v>895226</v>
          </cell>
          <cell r="G1157" t="str">
            <v>わらべ工房</v>
          </cell>
        </row>
        <row r="1158">
          <cell r="A1158">
            <v>895227</v>
          </cell>
          <cell r="G1158" t="str">
            <v>みどり市ボルダリング施設</v>
          </cell>
        </row>
        <row r="1159">
          <cell r="A1159">
            <v>895228</v>
          </cell>
          <cell r="G1159" t="str">
            <v>天理市トレイルセンター　洋食Katsui　山の辺の道</v>
          </cell>
        </row>
        <row r="1160">
          <cell r="A1160">
            <v>895229</v>
          </cell>
          <cell r="G1160" t="str">
            <v>天理観光農園 Café わわ</v>
          </cell>
        </row>
        <row r="1161">
          <cell r="A1161">
            <v>895230</v>
          </cell>
          <cell r="G1161" t="str">
            <v>稲田酒造合名会社</v>
          </cell>
        </row>
        <row r="1162">
          <cell r="A1162">
            <v>895257</v>
          </cell>
          <cell r="G1162" t="str">
            <v>かけろまカフェ</v>
          </cell>
        </row>
        <row r="1163">
          <cell r="A1163">
            <v>895258</v>
          </cell>
          <cell r="G1163" t="str">
            <v>みしょらんカフェ</v>
          </cell>
        </row>
        <row r="1164">
          <cell r="A1164">
            <v>895231</v>
          </cell>
          <cell r="G1164" t="str">
            <v>奈良プラザホテル</v>
          </cell>
        </row>
        <row r="1165">
          <cell r="A1165">
            <v>895232</v>
          </cell>
          <cell r="G1165" t="str">
            <v>モリのゲストハウス</v>
          </cell>
        </row>
        <row r="1166">
          <cell r="A1166">
            <v>895259</v>
          </cell>
          <cell r="G1166" t="str">
            <v>奄美海洋展示館</v>
          </cell>
        </row>
        <row r="1167">
          <cell r="A1167">
            <v>895233</v>
          </cell>
          <cell r="G1167" t="str">
            <v>天然大和温泉 奈良健康ランド</v>
          </cell>
        </row>
        <row r="1168">
          <cell r="A1168">
            <v>895236</v>
          </cell>
          <cell r="G1168" t="str">
            <v>カレーショップインデアン　なつぞら店</v>
          </cell>
        </row>
        <row r="1169">
          <cell r="A1169">
            <v>895260</v>
          </cell>
          <cell r="G1169" t="str">
            <v>奄美自然観察の森</v>
          </cell>
        </row>
        <row r="1170">
          <cell r="A1170">
            <v>895237</v>
          </cell>
          <cell r="G1170" t="str">
            <v>NPO法人　ゼリジャパン</v>
          </cell>
        </row>
        <row r="1171">
          <cell r="A1171">
            <v>895240</v>
          </cell>
          <cell r="G1171" t="str">
            <v>産直施設おらほの館</v>
          </cell>
        </row>
        <row r="1172">
          <cell r="A1172">
            <v>895241</v>
          </cell>
          <cell r="G1172" t="str">
            <v>ぶなっこランド</v>
          </cell>
        </row>
        <row r="1173">
          <cell r="A1173">
            <v>895242</v>
          </cell>
          <cell r="G1173" t="str">
            <v>道の駅かつやま</v>
          </cell>
        </row>
        <row r="1174">
          <cell r="A1174">
            <v>895243</v>
          </cell>
          <cell r="G1174" t="str">
            <v>西湖ネイチャーセンター</v>
          </cell>
        </row>
        <row r="1175">
          <cell r="A1175">
            <v>895244</v>
          </cell>
          <cell r="G1175" t="str">
            <v>西湖野鳥の森公園</v>
          </cell>
        </row>
        <row r="1176">
          <cell r="A1176">
            <v>895245</v>
          </cell>
          <cell r="G1176" t="str">
            <v>MOTOSUKO DIVE RESORT</v>
          </cell>
        </row>
        <row r="1177">
          <cell r="A1177">
            <v>895246</v>
          </cell>
          <cell r="G1177" t="str">
            <v>四季楽園</v>
          </cell>
        </row>
        <row r="1178">
          <cell r="A1178">
            <v>895247</v>
          </cell>
          <cell r="G1178" t="str">
            <v xml:space="preserve">旅の駅 kawaguchiko base  </v>
          </cell>
        </row>
        <row r="1179">
          <cell r="A1179">
            <v>895248</v>
          </cell>
          <cell r="G1179" t="str">
            <v>三ツ峠山荘</v>
          </cell>
        </row>
        <row r="1180">
          <cell r="A1180">
            <v>895249</v>
          </cell>
          <cell r="G1180" t="str">
            <v>ワカサギドーム船ポワル</v>
          </cell>
        </row>
        <row r="1181">
          <cell r="A1181">
            <v>895250</v>
          </cell>
          <cell r="G1181" t="str">
            <v>HOBIE JAPAN</v>
          </cell>
        </row>
        <row r="1182">
          <cell r="A1182">
            <v>895251</v>
          </cell>
          <cell r="G1182" t="str">
            <v>フォレストアドベンチャー・フジ</v>
          </cell>
        </row>
        <row r="1183">
          <cell r="A1183">
            <v>895252</v>
          </cell>
          <cell r="G1183" t="str">
            <v>＆GREEN CAMP SITE</v>
          </cell>
        </row>
        <row r="1184">
          <cell r="A1184">
            <v>895261</v>
          </cell>
          <cell r="G1184" t="str">
            <v>加計呂麻島のいっちゃむん市場</v>
          </cell>
        </row>
        <row r="1185">
          <cell r="A1185">
            <v>895234</v>
          </cell>
          <cell r="G1185" t="str">
            <v>株式会社かんの屋 本店文助</v>
          </cell>
        </row>
        <row r="1186">
          <cell r="A1186">
            <v>895235</v>
          </cell>
          <cell r="G1186" t="str">
            <v>株式会社かんの屋 三春インター店</v>
          </cell>
        </row>
        <row r="1187">
          <cell r="A1187">
            <v>895239</v>
          </cell>
          <cell r="G1187" t="str">
            <v>cafe narumari</v>
          </cell>
        </row>
        <row r="1188">
          <cell r="A1188">
            <v>895253</v>
          </cell>
          <cell r="G1188" t="str">
            <v>トレイルアドベンチャー・フジ</v>
          </cell>
        </row>
        <row r="1189">
          <cell r="A1189">
            <v>895184</v>
          </cell>
          <cell r="G1189" t="str">
            <v>まちの縁側ぽたび</v>
          </cell>
        </row>
        <row r="1190">
          <cell r="A1190">
            <v>895197</v>
          </cell>
          <cell r="G1190" t="str">
            <v>AYABE　PEACE　Park＆Camp</v>
          </cell>
        </row>
        <row r="1191">
          <cell r="A1191">
            <v>895265</v>
          </cell>
          <cell r="G1191" t="str">
            <v>グリーントピア</v>
          </cell>
        </row>
        <row r="1192">
          <cell r="A1192">
            <v>895262</v>
          </cell>
          <cell r="G1192" t="str">
            <v>大鳴門橋遊歩道 渦の道</v>
          </cell>
        </row>
        <row r="1193">
          <cell r="A1193">
            <v>895263</v>
          </cell>
          <cell r="G1193" t="str">
            <v>大鳴門橋架橋記念館エディ</v>
          </cell>
        </row>
        <row r="1194">
          <cell r="A1194">
            <v>895264</v>
          </cell>
          <cell r="G1194" t="str">
            <v>足柄のテントサウナ</v>
          </cell>
        </row>
        <row r="1195">
          <cell r="A1195">
            <v>895238</v>
          </cell>
          <cell r="G1195" t="str">
            <v>ホテル木曽温泉黄金の湯 Glamping ONTAKE</v>
          </cell>
        </row>
        <row r="1196">
          <cell r="A1196">
            <v>895266</v>
          </cell>
          <cell r="G1196" t="str">
            <v>産直施設ぶりこ</v>
          </cell>
        </row>
        <row r="1197">
          <cell r="A1197">
            <v>895267</v>
          </cell>
          <cell r="G1197" t="str">
            <v>ウエストリバーオートキャンプ場</v>
          </cell>
        </row>
        <row r="1198">
          <cell r="A1198">
            <v>895268</v>
          </cell>
          <cell r="G1198" t="str">
            <v>モルゲンロートベーカリー</v>
          </cell>
        </row>
        <row r="1199">
          <cell r="A1199">
            <v>895269</v>
          </cell>
          <cell r="G1199" t="str">
            <v>貸別荘＆コテージ オール・リゾート・サービス</v>
          </cell>
        </row>
        <row r="1200">
          <cell r="A1200">
            <v>895270</v>
          </cell>
          <cell r="G1200" t="str">
            <v>セイコーマート稚内中央店</v>
          </cell>
        </row>
        <row r="1201">
          <cell r="A1201">
            <v>895271</v>
          </cell>
          <cell r="G1201" t="str">
            <v>セイコーマート稚内駅前店</v>
          </cell>
        </row>
        <row r="1202">
          <cell r="A1202">
            <v>895272</v>
          </cell>
          <cell r="G1202" t="str">
            <v>北岳山荘</v>
          </cell>
        </row>
        <row r="1203">
          <cell r="A1203">
            <v>895273</v>
          </cell>
          <cell r="G1203" t="str">
            <v>居酒屋　和風ダイニング　みつのや。</v>
          </cell>
        </row>
        <row r="1204">
          <cell r="A1204">
            <v>895274</v>
          </cell>
          <cell r="G1204" t="str">
            <v>NPO法人シェルフォレスト川内</v>
          </cell>
        </row>
        <row r="1205">
          <cell r="A1205">
            <v>895275</v>
          </cell>
          <cell r="G1205" t="str">
            <v>むつ運動公園　屋外テニスコート</v>
          </cell>
        </row>
        <row r="1206">
          <cell r="A1206">
            <v>895276</v>
          </cell>
          <cell r="G1206" t="str">
            <v>長峰山森林体験交流センター「天平の森」</v>
          </cell>
        </row>
        <row r="1207">
          <cell r="A1207">
            <v>895277</v>
          </cell>
          <cell r="G1207" t="str">
            <v>なまはげ館</v>
          </cell>
        </row>
        <row r="1208">
          <cell r="A1208">
            <v>895278</v>
          </cell>
          <cell r="G1208" t="str">
            <v>男鹿真山伝承館</v>
          </cell>
        </row>
        <row r="1209">
          <cell r="A1209">
            <v>895279</v>
          </cell>
          <cell r="G1209" t="str">
            <v>なまはげオートキャンプ場</v>
          </cell>
        </row>
        <row r="1210">
          <cell r="A1210">
            <v>895280</v>
          </cell>
          <cell r="G1210" t="str">
            <v>キャンパルわかみ</v>
          </cell>
        </row>
        <row r="1211">
          <cell r="A1211">
            <v>895281</v>
          </cell>
          <cell r="G1211" t="str">
            <v>男鹿水族館GAO</v>
          </cell>
        </row>
        <row r="1212">
          <cell r="A1212">
            <v>895282</v>
          </cell>
          <cell r="G1212" t="str">
            <v>島育ち産業館</v>
          </cell>
        </row>
        <row r="1213">
          <cell r="A1213">
            <v>895283</v>
          </cell>
          <cell r="G1213" t="str">
            <v>～リトリート＆ホテル～ツリーハウス小森</v>
          </cell>
        </row>
        <row r="1214">
          <cell r="A1214">
            <v>895284</v>
          </cell>
          <cell r="G1214" t="str">
            <v>オーガニック菓子喫茶 かまどのかみさま</v>
          </cell>
        </row>
        <row r="1215">
          <cell r="A1215">
            <v>895285</v>
          </cell>
          <cell r="G1215" t="str">
            <v>Sunny Space 岩んちゅ 豊川店</v>
          </cell>
        </row>
        <row r="1216">
          <cell r="A1216">
            <v>895286</v>
          </cell>
          <cell r="G1216" t="str">
            <v>Sunny Space 岩んちゅ 豊橋店</v>
          </cell>
        </row>
        <row r="1217">
          <cell r="A1217">
            <v>895287</v>
          </cell>
          <cell r="G1217" t="str">
            <v>カントリーレイクシステムズ</v>
          </cell>
        </row>
        <row r="1218">
          <cell r="A1218">
            <v>895288</v>
          </cell>
          <cell r="G1218" t="str">
            <v>SANDBOX TOTTORI</v>
          </cell>
        </row>
        <row r="1219">
          <cell r="A1219">
            <v>895289</v>
          </cell>
          <cell r="G1219" t="str">
            <v>URUWASHI JAPANESETEA</v>
          </cell>
        </row>
        <row r="1220">
          <cell r="A1220">
            <v>895290</v>
          </cell>
          <cell r="G1220" t="str">
            <v>ゲゲゲの妖怪楽園</v>
          </cell>
        </row>
        <row r="1221">
          <cell r="A1221">
            <v>895291</v>
          </cell>
          <cell r="G1221" t="str">
            <v>わかさ氷ノ山キャンパーズ</v>
          </cell>
        </row>
        <row r="1222">
          <cell r="A1222">
            <v>895292</v>
          </cell>
          <cell r="G1222" t="str">
            <v>湖山池ベース</v>
          </cell>
        </row>
        <row r="1223">
          <cell r="A1223">
            <v>895293</v>
          </cell>
          <cell r="G1223" t="str">
            <v>松風荘旅館</v>
          </cell>
        </row>
        <row r="1224">
          <cell r="A1224">
            <v>895294</v>
          </cell>
          <cell r="G1224" t="str">
            <v>DAISEN　RESORT　沢田ベース</v>
          </cell>
        </row>
        <row r="1225">
          <cell r="A1225">
            <v>895295</v>
          </cell>
          <cell r="G1225" t="str">
            <v>竹林公園</v>
          </cell>
        </row>
        <row r="1226">
          <cell r="A1226">
            <v>895296</v>
          </cell>
          <cell r="G1226" t="str">
            <v>八東ふる里の森</v>
          </cell>
        </row>
        <row r="1227">
          <cell r="A1227">
            <v>895297</v>
          </cell>
          <cell r="G1227" t="str">
            <v>用瀬町運動公園　カヌー水辺公園</v>
          </cell>
        </row>
        <row r="1228">
          <cell r="A1228">
            <v>895298</v>
          </cell>
          <cell r="G1228" t="str">
            <v>緑水湖オートキャンプ場</v>
          </cell>
        </row>
        <row r="1229">
          <cell r="A1229">
            <v>895299</v>
          </cell>
          <cell r="G1229" t="str">
            <v>石原果樹園</v>
          </cell>
        </row>
        <row r="1230">
          <cell r="A1230">
            <v>895300</v>
          </cell>
          <cell r="G1230" t="str">
            <v>ホテルシンフォニーアネックス</v>
          </cell>
        </row>
        <row r="1231">
          <cell r="A1231">
            <v>895301</v>
          </cell>
          <cell r="G1231" t="str">
            <v>秋田北空港クラシックゴルフ倶楽部</v>
          </cell>
        </row>
        <row r="1232">
          <cell r="A1232">
            <v>895302</v>
          </cell>
          <cell r="G1232" t="str">
            <v>モンベル / セントラル ワールド</v>
          </cell>
        </row>
        <row r="1233">
          <cell r="A1233">
            <v>895303</v>
          </cell>
          <cell r="G1233" t="str">
            <v>モンベル / セントラル ウエストヴィル</v>
          </cell>
        </row>
        <row r="1234">
          <cell r="A1234">
            <v>895304</v>
          </cell>
          <cell r="G1234" t="str">
            <v>かに物語</v>
          </cell>
        </row>
        <row r="1235">
          <cell r="A1235">
            <v>895305</v>
          </cell>
          <cell r="G1235" t="str">
            <v>cipiyak canoe&amp;books</v>
          </cell>
        </row>
        <row r="1236">
          <cell r="A1236">
            <v>895306</v>
          </cell>
          <cell r="G1236" t="str">
            <v>酒のやまだい</v>
          </cell>
        </row>
        <row r="1237">
          <cell r="A1237">
            <v>895307</v>
          </cell>
          <cell r="G1237" t="str">
            <v>雷鳥沢ヒュッテ</v>
          </cell>
        </row>
        <row r="1238">
          <cell r="A1238">
            <v>895308</v>
          </cell>
          <cell r="G1238" t="str">
            <v>鳩待休憩所</v>
          </cell>
        </row>
        <row r="1239">
          <cell r="A1239">
            <v>895309</v>
          </cell>
          <cell r="G1239" t="str">
            <v>源七遠藤商店</v>
          </cell>
        </row>
        <row r="1240">
          <cell r="A1240">
            <v>895310</v>
          </cell>
          <cell r="G1240" t="str">
            <v>森の宿　遊星館</v>
          </cell>
        </row>
        <row r="1241">
          <cell r="A1241">
            <v>895311</v>
          </cell>
          <cell r="G1241" t="str">
            <v>ジャイロライドパーク</v>
          </cell>
        </row>
        <row r="1242">
          <cell r="A1242">
            <v>895312</v>
          </cell>
          <cell r="G1242" t="str">
            <v>森吉山パドルクラブ</v>
          </cell>
        </row>
        <row r="1243">
          <cell r="A1243">
            <v>895313</v>
          </cell>
          <cell r="G1243" t="str">
            <v>道の駅「伊良湖クリスタルポルト」</v>
          </cell>
        </row>
        <row r="1244">
          <cell r="A1244">
            <v>895314</v>
          </cell>
          <cell r="G1244" t="str">
            <v>TSURUI Sauna&amp;Cabins</v>
          </cell>
        </row>
        <row r="1245">
          <cell r="A1245">
            <v>895315</v>
          </cell>
          <cell r="G1245" t="str">
            <v>つるいむら湿原温泉ホテル</v>
          </cell>
        </row>
        <row r="1246">
          <cell r="A1246">
            <v>895316</v>
          </cell>
          <cell r="G1246" t="str">
            <v>南房総・多田良北浜海岸キャンプ場</v>
          </cell>
        </row>
        <row r="1247">
          <cell r="A1247">
            <v>895317</v>
          </cell>
          <cell r="G1247" t="str">
            <v>剱澤小屋</v>
          </cell>
        </row>
        <row r="1248">
          <cell r="A1248">
            <v>895318</v>
          </cell>
          <cell r="G1248" t="str">
            <v>剱岳早月小屋</v>
          </cell>
        </row>
        <row r="1249">
          <cell r="A1249">
            <v>895319</v>
          </cell>
          <cell r="G1249" t="str">
            <v>龍頭之茶屋</v>
          </cell>
        </row>
        <row r="1250">
          <cell r="A1250">
            <v>895320</v>
          </cell>
          <cell r="G1250" t="str">
            <v>こまどり温泉</v>
          </cell>
        </row>
        <row r="1251">
          <cell r="A1251">
            <v>895321</v>
          </cell>
          <cell r="G1251" t="str">
            <v>門前宿　和空法隆寺</v>
          </cell>
        </row>
        <row r="1252">
          <cell r="A1252">
            <v>895322</v>
          </cell>
          <cell r="G1252" t="str">
            <v>遊べる花屋</v>
          </cell>
        </row>
        <row r="1253">
          <cell r="A1253">
            <v>895323</v>
          </cell>
          <cell r="G1253" t="str">
            <v>農園レストラン&amp;BBQ「ばんじゃーる駒ヶ原」</v>
          </cell>
        </row>
        <row r="1254">
          <cell r="A1254">
            <v>894432</v>
          </cell>
          <cell r="G1254" t="str">
            <v>フェアフィールド･バイ･マリオット･奈良天理山の辺の道</v>
          </cell>
        </row>
        <row r="1255">
          <cell r="A1255">
            <v>895324</v>
          </cell>
          <cell r="G1255" t="str">
            <v>マリン観光</v>
          </cell>
        </row>
        <row r="1256">
          <cell r="A1256">
            <v>895325</v>
          </cell>
          <cell r="G1256" t="str">
            <v>農家レストラン　まだ来すた</v>
          </cell>
        </row>
        <row r="1257">
          <cell r="A1257">
            <v>895326</v>
          </cell>
          <cell r="G1257" t="str">
            <v>HAV hygge setouchi</v>
          </cell>
        </row>
        <row r="1258">
          <cell r="A1258">
            <v>895327</v>
          </cell>
          <cell r="G1258" t="str">
            <v>ダイニングぶなの森</v>
          </cell>
        </row>
        <row r="1259">
          <cell r="A1259">
            <v>895328</v>
          </cell>
          <cell r="G1259" t="str">
            <v>麺屋　みや蔵</v>
          </cell>
        </row>
        <row r="1260">
          <cell r="A1260">
            <v>895329</v>
          </cell>
          <cell r="G1260" t="str">
            <v>伊藤精肉店</v>
          </cell>
        </row>
        <row r="1261">
          <cell r="A1261">
            <v>895330</v>
          </cell>
          <cell r="G1261" t="str">
            <v>黒部峡谷鉄道　宇奈月売店</v>
          </cell>
        </row>
        <row r="1262">
          <cell r="A1262">
            <v>895331</v>
          </cell>
          <cell r="G1262" t="str">
            <v>河口湖美術館</v>
          </cell>
        </row>
        <row r="1263">
          <cell r="A1263">
            <v>895332</v>
          </cell>
          <cell r="G1263" t="str">
            <v>ＴＳＵＫＵＭＯ　ＳＴＹＬＥ</v>
          </cell>
        </row>
        <row r="1264">
          <cell r="A1264">
            <v>895333</v>
          </cell>
          <cell r="G1264" t="str">
            <v>黒部峡谷鉄道　鐘釣売店</v>
          </cell>
        </row>
        <row r="1265">
          <cell r="A1265">
            <v>895334</v>
          </cell>
          <cell r="G1265" t="str">
            <v>黒部峡谷鉄道　欅平売店</v>
          </cell>
        </row>
        <row r="1266">
          <cell r="A1266">
            <v>895335</v>
          </cell>
          <cell r="G1266" t="str">
            <v>阿寒国際ツルセンター【グルス】</v>
          </cell>
        </row>
        <row r="1267">
          <cell r="A1267">
            <v>895336</v>
          </cell>
          <cell r="G1267" t="str">
            <v>侍が恋するパン屋</v>
          </cell>
        </row>
        <row r="1268">
          <cell r="A1268">
            <v>895337</v>
          </cell>
          <cell r="G1268" t="str">
            <v>箕面滝道ワンウェイ観光周遊バス</v>
          </cell>
        </row>
        <row r="1269">
          <cell r="A1269">
            <v>895338</v>
          </cell>
          <cell r="G1269" t="str">
            <v>books &amp; cafe そらまど</v>
          </cell>
        </row>
        <row r="1270">
          <cell r="A1270">
            <v>895339</v>
          </cell>
          <cell r="G1270" t="str">
            <v>埼玉県県民の森</v>
          </cell>
        </row>
        <row r="1271">
          <cell r="A1271">
            <v>895340</v>
          </cell>
          <cell r="G1271" t="str">
            <v>埼玉県みどりの村</v>
          </cell>
        </row>
        <row r="1272">
          <cell r="A1272">
            <v>895341</v>
          </cell>
          <cell r="G1272" t="str">
            <v>さいたま緑の森博物館</v>
          </cell>
        </row>
        <row r="1273">
          <cell r="A1273">
            <v>895342</v>
          </cell>
          <cell r="G1273" t="str">
            <v>昭和レトロな温泉銭湯 玉川温泉</v>
          </cell>
        </row>
        <row r="1274">
          <cell r="A1274">
            <v>895343</v>
          </cell>
          <cell r="G1274" t="str">
            <v>おふろcafé utatane</v>
          </cell>
        </row>
        <row r="1275">
          <cell r="A1275">
            <v>895344</v>
          </cell>
          <cell r="G1275" t="str">
            <v>おふろcafé 白寿の湯</v>
          </cell>
        </row>
        <row r="1276">
          <cell r="A1276">
            <v>895345</v>
          </cell>
          <cell r="G1276" t="str">
            <v>BIO-RESORT HOTEL&amp;SPA　O Park OGOSE</v>
          </cell>
        </row>
        <row r="1277">
          <cell r="A1277">
            <v>895346</v>
          </cell>
          <cell r="G1277" t="str">
            <v>COMORIVER</v>
          </cell>
        </row>
        <row r="1278">
          <cell r="A1278">
            <v>895347</v>
          </cell>
          <cell r="G1278" t="str">
            <v>おふろcafé ハレニワの湯</v>
          </cell>
        </row>
        <row r="1279">
          <cell r="A1279">
            <v>895348</v>
          </cell>
          <cell r="G1279" t="str">
            <v>秩父湯元　武甲温泉</v>
          </cell>
        </row>
        <row r="1280">
          <cell r="A1280">
            <v>895349</v>
          </cell>
          <cell r="G1280" t="str">
            <v>ホテル＆コテージ潮さい／海辺のvilla潮さい</v>
          </cell>
        </row>
        <row r="1281">
          <cell r="A1281">
            <v>895350</v>
          </cell>
          <cell r="G1281" t="str">
            <v>オクムサ・マルシェ</v>
          </cell>
        </row>
        <row r="1282">
          <cell r="A1282">
            <v>895351</v>
          </cell>
          <cell r="G1282" t="str">
            <v>杓子山ゲートウェイキャンプ</v>
          </cell>
        </row>
        <row r="1283">
          <cell r="A1283">
            <v>895352</v>
          </cell>
          <cell r="G1283" t="str">
            <v>野付半島ネイチャーセンター</v>
          </cell>
        </row>
        <row r="1284">
          <cell r="A1284">
            <v>895353</v>
          </cell>
          <cell r="G1284" t="str">
            <v>TEN.TEN.CAFE 天理コフフン店</v>
          </cell>
        </row>
        <row r="1285">
          <cell r="A1285">
            <v>895354</v>
          </cell>
          <cell r="G1285" t="str">
            <v>天理大学 i CONNECT Shop</v>
          </cell>
        </row>
        <row r="1286">
          <cell r="A1286">
            <v>895355</v>
          </cell>
          <cell r="G1286" t="str">
            <v>筑波山ロープウェイ　つつじが丘レストハウス店</v>
          </cell>
        </row>
        <row r="1287">
          <cell r="A1287">
            <v>895356</v>
          </cell>
          <cell r="G1287" t="str">
            <v>マップトラベル</v>
          </cell>
        </row>
        <row r="1288">
          <cell r="A1288">
            <v>895357</v>
          </cell>
          <cell r="G1288" t="str">
            <v>御所の台オートキャンプ場</v>
          </cell>
        </row>
        <row r="1289">
          <cell r="A1289">
            <v>895358</v>
          </cell>
          <cell r="G1289" t="str">
            <v>ヤンマーサンセットマリーナ</v>
          </cell>
        </row>
        <row r="1290">
          <cell r="A1290">
            <v>895359</v>
          </cell>
          <cell r="G1290" t="str">
            <v>ダイニング福八</v>
          </cell>
        </row>
        <row r="1291">
          <cell r="A1291">
            <v>895360</v>
          </cell>
          <cell r="G1291" t="str">
            <v>SHARE BASE 昭和村</v>
          </cell>
        </row>
        <row r="1292">
          <cell r="A1292">
            <v>895361</v>
          </cell>
          <cell r="G1292" t="str">
            <v>OWL Mountain Park Store</v>
          </cell>
        </row>
        <row r="1293">
          <cell r="A1293">
            <v>895362</v>
          </cell>
          <cell r="G1293" t="str">
            <v>認定NPO法人名栗カヌー工房</v>
          </cell>
        </row>
        <row r="1294">
          <cell r="A1294">
            <v>895363</v>
          </cell>
          <cell r="G1294" t="str">
            <v>埼玉県立小川げんきプラザ</v>
          </cell>
        </row>
        <row r="1295">
          <cell r="A1295">
            <v>895364</v>
          </cell>
          <cell r="G1295" t="str">
            <v>上熊井農産物直売所「ちょっくま」</v>
          </cell>
        </row>
        <row r="1296">
          <cell r="A1296">
            <v>895365</v>
          </cell>
          <cell r="G1296" t="str">
            <v>千年の苑ラベンダー園</v>
          </cell>
        </row>
        <row r="1297">
          <cell r="A1297">
            <v>895366</v>
          </cell>
          <cell r="G1297" t="str">
            <v>丹羽いちご園</v>
          </cell>
        </row>
        <row r="1298">
          <cell r="A1298">
            <v>895367</v>
          </cell>
          <cell r="G1298" t="str">
            <v>深谷グリーンパーク　アクアパラダイス　パティオ</v>
          </cell>
        </row>
        <row r="1299">
          <cell r="A1299">
            <v>895368</v>
          </cell>
          <cell r="G1299" t="str">
            <v>志賀高原中央エリア</v>
          </cell>
        </row>
        <row r="1300">
          <cell r="A1300">
            <v>895369</v>
          </cell>
          <cell r="G1300" t="str">
            <v>Pon Pon YAMA Strawberry</v>
          </cell>
        </row>
        <row r="1301">
          <cell r="A1301">
            <v>895370</v>
          </cell>
          <cell r="G1301" t="str">
            <v>高田食堂</v>
          </cell>
        </row>
        <row r="1302">
          <cell r="A1302">
            <v>895371</v>
          </cell>
          <cell r="G1302" t="str">
            <v>温泉保養センターはまなす</v>
          </cell>
        </row>
        <row r="1303">
          <cell r="A1303">
            <v>895372</v>
          </cell>
          <cell r="G1303" t="str">
            <v>きさかたPIZZA</v>
          </cell>
        </row>
        <row r="1304">
          <cell r="A1304">
            <v>895373</v>
          </cell>
          <cell r="G1304" t="str">
            <v>八千穂高原ビジターセンター</v>
          </cell>
        </row>
        <row r="1305">
          <cell r="A1305">
            <v>895374</v>
          </cell>
        </row>
        <row r="1306">
          <cell r="A1306">
            <v>895375</v>
          </cell>
        </row>
        <row r="1307">
          <cell r="A1307">
            <v>895376</v>
          </cell>
        </row>
        <row r="1308">
          <cell r="A1308">
            <v>895377</v>
          </cell>
        </row>
        <row r="1309">
          <cell r="A1309">
            <v>895378</v>
          </cell>
        </row>
        <row r="1310">
          <cell r="A1310">
            <v>895379</v>
          </cell>
        </row>
        <row r="1311">
          <cell r="A1311">
            <v>895380</v>
          </cell>
        </row>
        <row r="1312">
          <cell r="A1312">
            <v>895381</v>
          </cell>
        </row>
        <row r="1313">
          <cell r="A1313">
            <v>895382</v>
          </cell>
        </row>
        <row r="1314">
          <cell r="A1314">
            <v>895383</v>
          </cell>
        </row>
        <row r="1315">
          <cell r="A1315">
            <v>895384</v>
          </cell>
        </row>
        <row r="1316">
          <cell r="A1316">
            <v>895385</v>
          </cell>
        </row>
        <row r="1317">
          <cell r="A1317">
            <v>895386</v>
          </cell>
        </row>
        <row r="1318">
          <cell r="A1318">
            <v>895387</v>
          </cell>
        </row>
        <row r="1319">
          <cell r="A1319">
            <v>895388</v>
          </cell>
        </row>
        <row r="1320">
          <cell r="A1320">
            <v>895389</v>
          </cell>
        </row>
        <row r="1321">
          <cell r="A1321">
            <v>895390</v>
          </cell>
        </row>
        <row r="1322">
          <cell r="A1322">
            <v>895391</v>
          </cell>
        </row>
        <row r="1323">
          <cell r="A1323">
            <v>895392</v>
          </cell>
        </row>
        <row r="1324">
          <cell r="A1324">
            <v>895393</v>
          </cell>
        </row>
        <row r="1325">
          <cell r="A1325">
            <v>895394</v>
          </cell>
        </row>
        <row r="1326">
          <cell r="A1326">
            <v>895395</v>
          </cell>
        </row>
        <row r="1327">
          <cell r="A1327">
            <v>895396</v>
          </cell>
        </row>
        <row r="1328">
          <cell r="A1328">
            <v>895397</v>
          </cell>
        </row>
        <row r="1329">
          <cell r="A1329">
            <v>895398</v>
          </cell>
        </row>
        <row r="1330">
          <cell r="A1330">
            <v>895399</v>
          </cell>
        </row>
        <row r="1331">
          <cell r="A1331">
            <v>895400</v>
          </cell>
        </row>
        <row r="1332">
          <cell r="A1332">
            <v>895401</v>
          </cell>
        </row>
        <row r="1333">
          <cell r="A1333">
            <v>895402</v>
          </cell>
        </row>
        <row r="1334">
          <cell r="A1334">
            <v>895403</v>
          </cell>
        </row>
        <row r="1335">
          <cell r="A1335">
            <v>895404</v>
          </cell>
        </row>
        <row r="1336">
          <cell r="A1336">
            <v>895405</v>
          </cell>
        </row>
        <row r="1337">
          <cell r="A1337">
            <v>895406</v>
          </cell>
        </row>
        <row r="1338">
          <cell r="A1338">
            <v>895407</v>
          </cell>
        </row>
        <row r="1339">
          <cell r="A1339">
            <v>895408</v>
          </cell>
        </row>
        <row r="1340">
          <cell r="A1340">
            <v>895409</v>
          </cell>
        </row>
        <row r="1341">
          <cell r="A1341">
            <v>895410</v>
          </cell>
        </row>
        <row r="1342">
          <cell r="A1342">
            <v>895411</v>
          </cell>
        </row>
        <row r="1343">
          <cell r="A1343">
            <v>895412</v>
          </cell>
        </row>
        <row r="1344">
          <cell r="A1344">
            <v>895413</v>
          </cell>
        </row>
        <row r="1345">
          <cell r="A1345">
            <v>895414</v>
          </cell>
        </row>
        <row r="1346">
          <cell r="A1346">
            <v>895415</v>
          </cell>
        </row>
        <row r="1347">
          <cell r="A1347">
            <v>895416</v>
          </cell>
        </row>
        <row r="1348">
          <cell r="A1348">
            <v>895417</v>
          </cell>
        </row>
        <row r="1349">
          <cell r="A1349">
            <v>895418</v>
          </cell>
        </row>
        <row r="1350">
          <cell r="A1350">
            <v>895419</v>
          </cell>
        </row>
        <row r="1351">
          <cell r="A1351">
            <v>895420</v>
          </cell>
        </row>
        <row r="1352">
          <cell r="A1352">
            <v>895421</v>
          </cell>
        </row>
        <row r="1353">
          <cell r="A1353">
            <v>895422</v>
          </cell>
        </row>
        <row r="1354">
          <cell r="A1354">
            <v>895423</v>
          </cell>
        </row>
        <row r="1355">
          <cell r="A1355">
            <v>895424</v>
          </cell>
        </row>
        <row r="1356">
          <cell r="A1356">
            <v>895425</v>
          </cell>
        </row>
        <row r="1357">
          <cell r="A1357">
            <v>895426</v>
          </cell>
        </row>
        <row r="1358">
          <cell r="A1358">
            <v>895427</v>
          </cell>
        </row>
        <row r="1359">
          <cell r="A1359">
            <v>895428</v>
          </cell>
        </row>
        <row r="1360">
          <cell r="A1360">
            <v>895429</v>
          </cell>
        </row>
        <row r="1361">
          <cell r="A1361">
            <v>895430</v>
          </cell>
        </row>
        <row r="1362">
          <cell r="A1362">
            <v>895431</v>
          </cell>
        </row>
        <row r="1363">
          <cell r="A1363">
            <v>895432</v>
          </cell>
        </row>
        <row r="1364">
          <cell r="A1364">
            <v>895433</v>
          </cell>
        </row>
        <row r="1365">
          <cell r="A1365">
            <v>895434</v>
          </cell>
        </row>
        <row r="1366">
          <cell r="A1366">
            <v>895435</v>
          </cell>
        </row>
        <row r="1367">
          <cell r="A1367">
            <v>895436</v>
          </cell>
        </row>
        <row r="1368">
          <cell r="A1368">
            <v>895437</v>
          </cell>
        </row>
        <row r="1369">
          <cell r="A1369">
            <v>895438</v>
          </cell>
        </row>
        <row r="1370">
          <cell r="A1370">
            <v>895439</v>
          </cell>
        </row>
        <row r="1371">
          <cell r="A1371">
            <v>895440</v>
          </cell>
        </row>
        <row r="1372">
          <cell r="A1372">
            <v>895441</v>
          </cell>
        </row>
        <row r="1373">
          <cell r="A1373">
            <v>895442</v>
          </cell>
        </row>
        <row r="1374">
          <cell r="A1374">
            <v>895443</v>
          </cell>
        </row>
        <row r="1375">
          <cell r="A1375">
            <v>895444</v>
          </cell>
        </row>
        <row r="1376">
          <cell r="A1376">
            <v>895445</v>
          </cell>
        </row>
        <row r="1377">
          <cell r="A1377">
            <v>895446</v>
          </cell>
        </row>
        <row r="1378">
          <cell r="A1378">
            <v>895447</v>
          </cell>
        </row>
        <row r="1379">
          <cell r="A1379">
            <v>895448</v>
          </cell>
        </row>
        <row r="1380">
          <cell r="A1380">
            <v>895449</v>
          </cell>
        </row>
        <row r="1381">
          <cell r="A1381">
            <v>895450</v>
          </cell>
        </row>
        <row r="1382">
          <cell r="A1382">
            <v>895451</v>
          </cell>
        </row>
        <row r="1383">
          <cell r="A1383">
            <v>895452</v>
          </cell>
        </row>
        <row r="1384">
          <cell r="A1384">
            <v>895453</v>
          </cell>
        </row>
        <row r="1385">
          <cell r="A1385">
            <v>895454</v>
          </cell>
        </row>
        <row r="1386">
          <cell r="A1386">
            <v>895455</v>
          </cell>
        </row>
        <row r="1387">
          <cell r="A1387">
            <v>895456</v>
          </cell>
        </row>
        <row r="1388">
          <cell r="A1388">
            <v>895457</v>
          </cell>
        </row>
        <row r="1389">
          <cell r="A1389">
            <v>895458</v>
          </cell>
        </row>
        <row r="1390">
          <cell r="A1390">
            <v>895459</v>
          </cell>
        </row>
        <row r="1391">
          <cell r="A1391">
            <v>895460</v>
          </cell>
        </row>
        <row r="1392">
          <cell r="A1392">
            <v>895461</v>
          </cell>
        </row>
        <row r="1393">
          <cell r="A1393">
            <v>895462</v>
          </cell>
        </row>
        <row r="1394">
          <cell r="A1394">
            <v>895463</v>
          </cell>
        </row>
        <row r="1395">
          <cell r="A1395">
            <v>895464</v>
          </cell>
        </row>
        <row r="1396">
          <cell r="A1396">
            <v>895465</v>
          </cell>
        </row>
        <row r="1397">
          <cell r="A1397">
            <v>895466</v>
          </cell>
        </row>
        <row r="1398">
          <cell r="A1398">
            <v>895467</v>
          </cell>
        </row>
        <row r="1399">
          <cell r="A1399">
            <v>895468</v>
          </cell>
        </row>
        <row r="1400">
          <cell r="A1400">
            <v>895469</v>
          </cell>
        </row>
        <row r="1401">
          <cell r="A1401">
            <v>895470</v>
          </cell>
        </row>
        <row r="1402">
          <cell r="A1402">
            <v>895471</v>
          </cell>
        </row>
        <row r="1403">
          <cell r="A1403">
            <v>895472</v>
          </cell>
        </row>
        <row r="1404">
          <cell r="A1404">
            <v>895473</v>
          </cell>
        </row>
        <row r="1405">
          <cell r="A1405">
            <v>895474</v>
          </cell>
        </row>
        <row r="1406">
          <cell r="A1406">
            <v>895475</v>
          </cell>
        </row>
        <row r="1407">
          <cell r="A1407">
            <v>895476</v>
          </cell>
        </row>
        <row r="1408">
          <cell r="A1408">
            <v>895477</v>
          </cell>
        </row>
        <row r="1409">
          <cell r="A1409">
            <v>895478</v>
          </cell>
        </row>
        <row r="1410">
          <cell r="A1410">
            <v>895479</v>
          </cell>
        </row>
        <row r="1411">
          <cell r="A1411">
            <v>895480</v>
          </cell>
        </row>
        <row r="1412">
          <cell r="A1412">
            <v>895481</v>
          </cell>
        </row>
        <row r="1413">
          <cell r="A1413">
            <v>895482</v>
          </cell>
        </row>
        <row r="1414">
          <cell r="A1414">
            <v>895483</v>
          </cell>
        </row>
        <row r="1415">
          <cell r="A1415">
            <v>895484</v>
          </cell>
        </row>
        <row r="1416">
          <cell r="A1416">
            <v>895485</v>
          </cell>
        </row>
        <row r="1417">
          <cell r="A1417">
            <v>895486</v>
          </cell>
        </row>
        <row r="1418">
          <cell r="A1418">
            <v>895487</v>
          </cell>
        </row>
        <row r="1419">
          <cell r="A1419">
            <v>895488</v>
          </cell>
        </row>
        <row r="1420">
          <cell r="A1420">
            <v>895489</v>
          </cell>
        </row>
        <row r="1421">
          <cell r="A1421">
            <v>895490</v>
          </cell>
        </row>
        <row r="1422">
          <cell r="A1422">
            <v>895491</v>
          </cell>
        </row>
        <row r="1423">
          <cell r="A1423">
            <v>895492</v>
          </cell>
        </row>
        <row r="1424">
          <cell r="A1424">
            <v>895493</v>
          </cell>
        </row>
        <row r="1425">
          <cell r="A1425">
            <v>895494</v>
          </cell>
        </row>
        <row r="1426">
          <cell r="A1426">
            <v>895495</v>
          </cell>
        </row>
        <row r="1427">
          <cell r="A1427">
            <v>895496</v>
          </cell>
        </row>
        <row r="1428">
          <cell r="A1428">
            <v>895497</v>
          </cell>
        </row>
        <row r="1429">
          <cell r="A1429">
            <v>895498</v>
          </cell>
        </row>
        <row r="1430">
          <cell r="A1430">
            <v>895499</v>
          </cell>
        </row>
        <row r="1431">
          <cell r="A1431">
            <v>895500</v>
          </cell>
        </row>
        <row r="1432">
          <cell r="A1432">
            <v>895501</v>
          </cell>
        </row>
        <row r="1433">
          <cell r="A1433">
            <v>895502</v>
          </cell>
        </row>
        <row r="1434">
          <cell r="A1434">
            <v>895503</v>
          </cell>
        </row>
        <row r="1435">
          <cell r="A1435">
            <v>895504</v>
          </cell>
        </row>
        <row r="1436">
          <cell r="A1436">
            <v>895505</v>
          </cell>
        </row>
        <row r="1437">
          <cell r="A1437">
            <v>895506</v>
          </cell>
        </row>
        <row r="1438">
          <cell r="A1438">
            <v>895507</v>
          </cell>
        </row>
        <row r="1439">
          <cell r="A1439">
            <v>895508</v>
          </cell>
        </row>
        <row r="1440">
          <cell r="A1440">
            <v>895509</v>
          </cell>
        </row>
        <row r="1441">
          <cell r="A1441">
            <v>895510</v>
          </cell>
        </row>
        <row r="1442">
          <cell r="A1442">
            <v>895511</v>
          </cell>
        </row>
        <row r="1443">
          <cell r="A1443">
            <v>895512</v>
          </cell>
        </row>
        <row r="1444">
          <cell r="A1444">
            <v>895513</v>
          </cell>
        </row>
        <row r="1445">
          <cell r="A1445">
            <v>895514</v>
          </cell>
        </row>
        <row r="1446">
          <cell r="A1446">
            <v>895515</v>
          </cell>
        </row>
        <row r="1447">
          <cell r="A1447">
            <v>895516</v>
          </cell>
        </row>
        <row r="1448">
          <cell r="A1448">
            <v>895517</v>
          </cell>
        </row>
        <row r="1449">
          <cell r="A1449">
            <v>895518</v>
          </cell>
        </row>
        <row r="1450">
          <cell r="A1450">
            <v>895519</v>
          </cell>
        </row>
        <row r="1451">
          <cell r="A1451">
            <v>895520</v>
          </cell>
        </row>
        <row r="1452">
          <cell r="A1452">
            <v>895521</v>
          </cell>
        </row>
        <row r="1453">
          <cell r="A1453">
            <v>895522</v>
          </cell>
        </row>
        <row r="1454">
          <cell r="A1454">
            <v>895523</v>
          </cell>
        </row>
        <row r="1455">
          <cell r="A1455">
            <v>895524</v>
          </cell>
        </row>
        <row r="1456">
          <cell r="A1456">
            <v>895525</v>
          </cell>
        </row>
        <row r="1457">
          <cell r="A1457">
            <v>895526</v>
          </cell>
        </row>
        <row r="1458">
          <cell r="A1458">
            <v>895527</v>
          </cell>
        </row>
        <row r="1459">
          <cell r="A1459">
            <v>895528</v>
          </cell>
        </row>
        <row r="1460">
          <cell r="A1460">
            <v>895529</v>
          </cell>
        </row>
        <row r="1461">
          <cell r="A1461">
            <v>895530</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84" Type="http://schemas.openxmlformats.org/officeDocument/2006/relationships/ctrlProp" Target="../ctrlProps/ctrlProp75.xml"/><Relationship Id="rId16" Type="http://schemas.openxmlformats.org/officeDocument/2006/relationships/ctrlProp" Target="../ctrlProps/ctrlProp7.xml"/><Relationship Id="rId11" Type="http://schemas.openxmlformats.org/officeDocument/2006/relationships/ctrlProp" Target="../ctrlProps/ctrlProp2.xml"/><Relationship Id="rId32" Type="http://schemas.openxmlformats.org/officeDocument/2006/relationships/ctrlProp" Target="../ctrlProps/ctrlProp23.xml"/><Relationship Id="rId37" Type="http://schemas.openxmlformats.org/officeDocument/2006/relationships/ctrlProp" Target="../ctrlProps/ctrlProp28.xml"/><Relationship Id="rId53" Type="http://schemas.openxmlformats.org/officeDocument/2006/relationships/ctrlProp" Target="../ctrlProps/ctrlProp44.xml"/><Relationship Id="rId58" Type="http://schemas.openxmlformats.org/officeDocument/2006/relationships/ctrlProp" Target="../ctrlProps/ctrlProp49.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hyperlink" Target="https://www.youtube.com/user/montbellec/featured" TargetMode="Externa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80" Type="http://schemas.openxmlformats.org/officeDocument/2006/relationships/ctrlProp" Target="../ctrlProps/ctrlProp71.xml"/><Relationship Id="rId85" Type="http://schemas.openxmlformats.org/officeDocument/2006/relationships/ctrlProp" Target="../ctrlProps/ctrlProp76.xml"/><Relationship Id="rId3" Type="http://schemas.openxmlformats.org/officeDocument/2006/relationships/hyperlink" Target="https://twitter.com/montbelljp"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83" Type="http://schemas.openxmlformats.org/officeDocument/2006/relationships/ctrlProp" Target="../ctrlProps/ctrlProp74.xml"/><Relationship Id="rId88" Type="http://schemas.openxmlformats.org/officeDocument/2006/relationships/comments" Target="../comments1.xml"/><Relationship Id="rId1" Type="http://schemas.openxmlformats.org/officeDocument/2006/relationships/hyperlink" Target="https://www.youtube.com/%E3%83%BB%E3%83%BB%E3%83%BB%E3%83%BB%E3%83%BB%E3%83%BB%E3%83%BB%E3%83%BB" TargetMode="External"/><Relationship Id="rId6" Type="http://schemas.openxmlformats.org/officeDocument/2006/relationships/hyperlink" Target="https://line.me/%E3%83%BB%E3%83%BB%E3%83%BB"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86" Type="http://schemas.openxmlformats.org/officeDocument/2006/relationships/ctrlProp" Target="../ctrlProps/ctrlProp77.xml"/><Relationship Id="rId4" Type="http://schemas.openxmlformats.org/officeDocument/2006/relationships/hyperlink" Target="https://www.instagram.com/%E3%83%BB%E3%83%BB%E3%83%BB%E3%83%BB%E3%83%BB%E3%83%BB"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https://m.facebook.com/montbelljpn"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 Id="rId87" Type="http://schemas.openxmlformats.org/officeDocument/2006/relationships/ctrlProp" Target="../ctrlProps/ctrlProp78.xml"/><Relationship Id="rId61" Type="http://schemas.openxmlformats.org/officeDocument/2006/relationships/ctrlProp" Target="../ctrlProps/ctrlProp52.xml"/><Relationship Id="rId82"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7" Type="http://schemas.openxmlformats.org/officeDocument/2006/relationships/printerSettings" Target="../printerSettings/printerSettings2.bin"/><Relationship Id="rId2" Type="http://schemas.openxmlformats.org/officeDocument/2006/relationships/hyperlink" Target="https://m.facebook.com/montbelljpn" TargetMode="Externa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41" Type="http://schemas.openxmlformats.org/officeDocument/2006/relationships/ctrlProp" Target="../ctrlProps/ctrlProp110.xml"/><Relationship Id="rId1" Type="http://schemas.openxmlformats.org/officeDocument/2006/relationships/hyperlink" Target="mailto:store@montbell.com" TargetMode="External"/><Relationship Id="rId6" Type="http://schemas.openxmlformats.org/officeDocument/2006/relationships/hyperlink" Target="https://www.youtube.com/%E3%83%BB%E3%83%BB%E3%83%BB%E3%83%BB%E3%83%BB%E3%83%BB%E3%83%BB%E3%83%BB" TargetMode="Externa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5" Type="http://schemas.openxmlformats.org/officeDocument/2006/relationships/hyperlink" Target="https://www.youtube.com/user/montbellec/featured" TargetMode="Externa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hyperlink" Target="https://www.instagram.com/%E3%83%BB%E3%83%BB%E3%83%BB%E3%83%BB%E3%83%BB%E3%83%BB" TargetMode="External"/><Relationship Id="rId9" Type="http://schemas.openxmlformats.org/officeDocument/2006/relationships/vmlDrawing" Target="../drawings/vmlDrawing2.v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drawing" Target="../drawings/drawing2.xml"/><Relationship Id="rId3" Type="http://schemas.openxmlformats.org/officeDocument/2006/relationships/hyperlink" Target="https://twitter.com/montbelljp" TargetMode="Externa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59999389629810485"/>
  </sheetPr>
  <dimension ref="A1:S96"/>
  <sheetViews>
    <sheetView tabSelected="1" zoomScale="85" zoomScaleNormal="85" workbookViewId="0">
      <selection activeCell="E29" sqref="E29"/>
    </sheetView>
  </sheetViews>
  <sheetFormatPr defaultColWidth="8.75" defaultRowHeight="18.75"/>
  <cols>
    <col min="1" max="1" width="4.125" style="1" customWidth="1"/>
    <col min="2" max="2" width="29.375" customWidth="1"/>
    <col min="3" max="3" width="82.75" style="2" customWidth="1"/>
    <col min="4" max="5" width="6.25" customWidth="1"/>
    <col min="6" max="6" width="26.75" style="3" customWidth="1"/>
    <col min="7" max="7" width="67.375" style="2" customWidth="1"/>
    <col min="8" max="8" width="6.375" customWidth="1"/>
    <col min="15" max="15" width="14.375" style="4" customWidth="1"/>
    <col min="16" max="16" width="24.625" style="4" bestFit="1" customWidth="1"/>
    <col min="17" max="17" width="8.75" style="5"/>
    <col min="18" max="18" width="17.75" style="5" bestFit="1" customWidth="1"/>
  </cols>
  <sheetData>
    <row r="1" spans="1:18" ht="30" customHeight="1">
      <c r="B1" s="274" t="s">
        <v>92</v>
      </c>
      <c r="C1" s="274"/>
      <c r="D1" s="274"/>
    </row>
    <row r="2" spans="1:18" ht="184.5" customHeight="1">
      <c r="B2" s="275" t="s">
        <v>208</v>
      </c>
      <c r="C2" s="275"/>
      <c r="D2" s="68"/>
      <c r="F2" s="276" t="s">
        <v>31</v>
      </c>
      <c r="G2" s="276"/>
    </row>
    <row r="3" spans="1:18" ht="16.5" customHeight="1">
      <c r="B3" s="7"/>
      <c r="C3" s="7"/>
      <c r="D3" s="68"/>
      <c r="F3" s="77"/>
      <c r="G3" s="77"/>
    </row>
    <row r="4" spans="1:18" ht="30.75" customHeight="1">
      <c r="B4" s="8" t="s">
        <v>45</v>
      </c>
      <c r="C4" s="26"/>
      <c r="D4" s="69"/>
      <c r="F4" s="78"/>
      <c r="G4" s="78"/>
    </row>
    <row r="5" spans="1:18" ht="39" customHeight="1">
      <c r="B5" s="9" t="s">
        <v>76</v>
      </c>
      <c r="C5" s="9" t="s">
        <v>64</v>
      </c>
      <c r="D5" s="70"/>
      <c r="E5" s="74"/>
      <c r="F5" s="9" t="s">
        <v>66</v>
      </c>
      <c r="G5" s="91"/>
    </row>
    <row r="6" spans="1:18" ht="22.5" customHeight="1">
      <c r="B6" s="10" t="s">
        <v>10</v>
      </c>
      <c r="C6" s="27"/>
      <c r="D6" s="69"/>
      <c r="F6" s="79" t="s">
        <v>10</v>
      </c>
      <c r="G6" s="92">
        <v>44106</v>
      </c>
    </row>
    <row r="7" spans="1:18" ht="22.5" customHeight="1">
      <c r="B7" s="10" t="s">
        <v>178</v>
      </c>
      <c r="C7" s="28"/>
      <c r="D7" s="69"/>
      <c r="F7" s="79" t="s">
        <v>179</v>
      </c>
      <c r="G7" s="93">
        <v>44166</v>
      </c>
    </row>
    <row r="8" spans="1:18" ht="22.5" customHeight="1">
      <c r="A8" s="1">
        <v>1</v>
      </c>
      <c r="B8" s="10" t="s">
        <v>19</v>
      </c>
      <c r="C8" s="29"/>
      <c r="D8" s="69"/>
      <c r="F8" s="79" t="s">
        <v>19</v>
      </c>
      <c r="G8" s="94" t="s">
        <v>60</v>
      </c>
    </row>
    <row r="9" spans="1:18" ht="22.5" customHeight="1">
      <c r="A9" s="1">
        <v>2</v>
      </c>
      <c r="B9" s="10" t="s">
        <v>15</v>
      </c>
      <c r="C9" s="29"/>
      <c r="D9" s="69"/>
      <c r="F9" s="79" t="s">
        <v>15</v>
      </c>
      <c r="G9" s="95" t="s">
        <v>61</v>
      </c>
    </row>
    <row r="10" spans="1:18" ht="78" customHeight="1">
      <c r="A10" s="1">
        <v>3</v>
      </c>
      <c r="B10" s="11" t="s">
        <v>202</v>
      </c>
      <c r="C10" s="30" t="s">
        <v>36</v>
      </c>
      <c r="D10" s="69"/>
      <c r="F10" s="80" t="s">
        <v>89</v>
      </c>
      <c r="G10" s="96" t="s">
        <v>36</v>
      </c>
      <c r="O10" s="116" t="s">
        <v>98</v>
      </c>
      <c r="P10" s="251" t="s">
        <v>235</v>
      </c>
      <c r="Q10" s="5">
        <v>1</v>
      </c>
      <c r="R10" s="5" t="s">
        <v>231</v>
      </c>
    </row>
    <row r="11" spans="1:18" ht="21.75" customHeight="1">
      <c r="A11" s="1">
        <v>4</v>
      </c>
      <c r="B11" s="279" t="s">
        <v>132</v>
      </c>
      <c r="C11" s="31"/>
      <c r="D11" s="69"/>
      <c r="F11" s="280" t="s">
        <v>90</v>
      </c>
      <c r="G11" s="97" t="s">
        <v>157</v>
      </c>
      <c r="O11" s="116" t="s">
        <v>84</v>
      </c>
      <c r="P11" s="251" t="s">
        <v>236</v>
      </c>
      <c r="Q11" s="5">
        <v>2</v>
      </c>
      <c r="R11" s="5" t="s">
        <v>231</v>
      </c>
    </row>
    <row r="12" spans="1:18" ht="21.75" customHeight="1">
      <c r="A12" s="1">
        <v>5</v>
      </c>
      <c r="B12" s="279"/>
      <c r="C12" s="31"/>
      <c r="D12" s="69"/>
      <c r="F12" s="281"/>
      <c r="G12" s="97" t="s">
        <v>158</v>
      </c>
      <c r="O12" s="251" t="s">
        <v>100</v>
      </c>
      <c r="P12" s="251" t="s">
        <v>67</v>
      </c>
      <c r="Q12" s="5">
        <v>3</v>
      </c>
      <c r="R12" s="5" t="s">
        <v>232</v>
      </c>
    </row>
    <row r="13" spans="1:18" ht="102.75" customHeight="1">
      <c r="A13" s="1">
        <v>6</v>
      </c>
      <c r="B13" s="11" t="s">
        <v>200</v>
      </c>
      <c r="C13" s="30" t="s">
        <v>88</v>
      </c>
      <c r="D13" s="69"/>
      <c r="F13" s="80" t="s">
        <v>52</v>
      </c>
      <c r="G13" s="98" t="s">
        <v>86</v>
      </c>
      <c r="O13" s="251" t="s">
        <v>101</v>
      </c>
      <c r="P13" s="251" t="s">
        <v>237</v>
      </c>
      <c r="Q13" s="5">
        <v>4</v>
      </c>
      <c r="R13" s="5" t="s">
        <v>233</v>
      </c>
    </row>
    <row r="14" spans="1:18" ht="22.5" customHeight="1">
      <c r="A14" s="1">
        <v>7</v>
      </c>
      <c r="B14" s="279" t="s">
        <v>131</v>
      </c>
      <c r="C14" s="31"/>
      <c r="D14" s="69"/>
      <c r="F14" s="280" t="s">
        <v>131</v>
      </c>
      <c r="G14" s="97" t="s">
        <v>154</v>
      </c>
      <c r="O14" s="251" t="s">
        <v>102</v>
      </c>
      <c r="P14" s="251" t="s">
        <v>238</v>
      </c>
      <c r="Q14" s="5">
        <v>5</v>
      </c>
      <c r="R14" s="5" t="s">
        <v>233</v>
      </c>
    </row>
    <row r="15" spans="1:18" ht="22.5" customHeight="1">
      <c r="A15" s="1">
        <v>8</v>
      </c>
      <c r="B15" s="279"/>
      <c r="C15" s="31"/>
      <c r="D15" s="69"/>
      <c r="F15" s="281"/>
      <c r="G15" s="97" t="s">
        <v>156</v>
      </c>
      <c r="O15" s="251" t="s">
        <v>103</v>
      </c>
      <c r="P15" s="251" t="s">
        <v>239</v>
      </c>
      <c r="Q15" s="5">
        <v>6</v>
      </c>
      <c r="R15" s="5" t="s">
        <v>234</v>
      </c>
    </row>
    <row r="16" spans="1:18" ht="23.25" customHeight="1">
      <c r="A16" s="1">
        <v>9</v>
      </c>
      <c r="B16" s="12" t="s">
        <v>255</v>
      </c>
      <c r="C16" s="32"/>
      <c r="D16" s="69"/>
      <c r="F16" s="81" t="s">
        <v>23</v>
      </c>
      <c r="G16" s="99" t="s">
        <v>58</v>
      </c>
      <c r="O16" s="251" t="s">
        <v>104</v>
      </c>
      <c r="P16" s="251" t="s">
        <v>34</v>
      </c>
      <c r="Q16" s="5">
        <v>7</v>
      </c>
      <c r="R16" s="5" t="s">
        <v>233</v>
      </c>
    </row>
    <row r="17" spans="1:19" ht="23.25" customHeight="1">
      <c r="A17" s="1">
        <v>10</v>
      </c>
      <c r="B17" s="12" t="s">
        <v>20</v>
      </c>
      <c r="C17" s="32"/>
      <c r="D17" s="69"/>
      <c r="F17" s="82" t="s">
        <v>20</v>
      </c>
      <c r="G17" s="99" t="s">
        <v>18</v>
      </c>
      <c r="O17" s="251" t="s">
        <v>150</v>
      </c>
      <c r="P17" s="251" t="s">
        <v>115</v>
      </c>
      <c r="Q17" s="5">
        <v>8</v>
      </c>
      <c r="R17" s="5" t="s">
        <v>234</v>
      </c>
    </row>
    <row r="18" spans="1:19" ht="30" customHeight="1">
      <c r="A18" s="1">
        <v>11</v>
      </c>
      <c r="B18" s="13" t="s">
        <v>177</v>
      </c>
      <c r="C18" s="32"/>
      <c r="D18" s="69"/>
      <c r="F18" s="82" t="s">
        <v>172</v>
      </c>
      <c r="G18" s="99" t="s">
        <v>229</v>
      </c>
      <c r="O18" s="251" t="s">
        <v>152</v>
      </c>
      <c r="P18" s="251" t="s">
        <v>51</v>
      </c>
      <c r="Q18" s="5">
        <v>9</v>
      </c>
      <c r="R18" s="5" t="s">
        <v>234</v>
      </c>
    </row>
    <row r="19" spans="1:19" ht="23.25" customHeight="1">
      <c r="A19" s="1">
        <v>12</v>
      </c>
      <c r="B19" s="12" t="s">
        <v>162</v>
      </c>
      <c r="C19" s="32"/>
      <c r="D19" s="69"/>
      <c r="F19" s="83" t="s">
        <v>164</v>
      </c>
      <c r="G19" s="99" t="s">
        <v>250</v>
      </c>
      <c r="O19" s="251" t="s">
        <v>153</v>
      </c>
      <c r="P19" s="251" t="s">
        <v>240</v>
      </c>
      <c r="Q19" s="5">
        <v>10</v>
      </c>
      <c r="R19" s="5" t="s">
        <v>234</v>
      </c>
    </row>
    <row r="20" spans="1:19" ht="18.75" customHeight="1">
      <c r="A20" s="1">
        <v>13</v>
      </c>
      <c r="B20" s="10" t="s">
        <v>6</v>
      </c>
      <c r="C20" s="32"/>
      <c r="D20" s="69"/>
      <c r="F20" s="79" t="s">
        <v>6</v>
      </c>
      <c r="G20" s="99" t="s">
        <v>47</v>
      </c>
      <c r="O20" s="251" t="s">
        <v>247</v>
      </c>
      <c r="P20" s="251" t="s">
        <v>241</v>
      </c>
      <c r="Q20" s="5">
        <v>11</v>
      </c>
      <c r="R20" s="5" t="s">
        <v>234</v>
      </c>
    </row>
    <row r="21" spans="1:19" ht="18.75" customHeight="1">
      <c r="A21" s="1">
        <v>14</v>
      </c>
      <c r="B21" s="10" t="s">
        <v>27</v>
      </c>
      <c r="C21" s="32"/>
      <c r="D21" s="69"/>
      <c r="F21" s="79" t="s">
        <v>27</v>
      </c>
      <c r="G21" s="99" t="s">
        <v>22</v>
      </c>
      <c r="O21" s="251" t="s">
        <v>225</v>
      </c>
      <c r="P21" s="251" t="s">
        <v>242</v>
      </c>
      <c r="Q21" s="5">
        <v>12</v>
      </c>
      <c r="R21" s="5" t="s">
        <v>249</v>
      </c>
    </row>
    <row r="22" spans="1:19" ht="18.75" customHeight="1">
      <c r="A22" s="1">
        <v>15</v>
      </c>
      <c r="B22" s="10" t="s">
        <v>30</v>
      </c>
      <c r="C22" s="33"/>
      <c r="D22" s="69"/>
      <c r="F22" s="79" t="s">
        <v>30</v>
      </c>
      <c r="G22" s="99" t="s">
        <v>12</v>
      </c>
      <c r="O22" s="251" t="s">
        <v>248</v>
      </c>
      <c r="P22" s="251" t="s">
        <v>243</v>
      </c>
      <c r="Q22" s="5">
        <v>13</v>
      </c>
      <c r="R22" s="5" t="s">
        <v>234</v>
      </c>
    </row>
    <row r="23" spans="1:19" ht="18.75" customHeight="1">
      <c r="A23" s="1">
        <v>16</v>
      </c>
      <c r="B23" s="13" t="s">
        <v>37</v>
      </c>
      <c r="C23" s="34"/>
      <c r="D23" s="69"/>
      <c r="F23" s="84" t="s">
        <v>37</v>
      </c>
      <c r="G23" s="100" t="s">
        <v>50</v>
      </c>
      <c r="O23" s="251"/>
      <c r="P23" s="251" t="s">
        <v>244</v>
      </c>
    </row>
    <row r="24" spans="1:19" ht="18.75" customHeight="1">
      <c r="A24" s="1">
        <v>17</v>
      </c>
      <c r="B24" s="10" t="s">
        <v>35</v>
      </c>
      <c r="C24" s="32"/>
      <c r="D24" s="69"/>
      <c r="F24" s="79" t="s">
        <v>35</v>
      </c>
      <c r="G24" s="99" t="s">
        <v>5</v>
      </c>
      <c r="O24" s="252"/>
      <c r="P24" s="251" t="s">
        <v>32</v>
      </c>
      <c r="Q24" s="253"/>
      <c r="R24" s="117"/>
      <c r="S24" s="118"/>
    </row>
    <row r="25" spans="1:19" ht="18.75" customHeight="1">
      <c r="A25" s="1">
        <v>18</v>
      </c>
      <c r="B25" s="10" t="s">
        <v>38</v>
      </c>
      <c r="C25" s="32"/>
      <c r="D25" s="69"/>
      <c r="F25" s="79" t="s">
        <v>38</v>
      </c>
      <c r="G25" s="99" t="s">
        <v>53</v>
      </c>
      <c r="P25" s="251" t="s">
        <v>245</v>
      </c>
    </row>
    <row r="26" spans="1:19" ht="80.25" customHeight="1">
      <c r="A26" s="1">
        <v>19</v>
      </c>
      <c r="B26" s="11" t="s">
        <v>205</v>
      </c>
      <c r="C26" s="30"/>
      <c r="D26" s="69"/>
      <c r="F26" s="80" t="s">
        <v>42</v>
      </c>
      <c r="G26" s="96" t="s">
        <v>65</v>
      </c>
      <c r="P26" s="251" t="s">
        <v>246</v>
      </c>
    </row>
    <row r="27" spans="1:19" ht="75" customHeight="1">
      <c r="A27" s="1">
        <v>20</v>
      </c>
      <c r="B27" s="11" t="s">
        <v>204</v>
      </c>
      <c r="C27" s="30"/>
      <c r="D27" s="71">
        <f>LEN(C27)</f>
        <v>0</v>
      </c>
      <c r="F27" s="80" t="s">
        <v>14</v>
      </c>
      <c r="G27" s="96" t="s">
        <v>56</v>
      </c>
      <c r="P27" s="251" t="s">
        <v>77</v>
      </c>
    </row>
    <row r="28" spans="1:19" ht="171.75" customHeight="1">
      <c r="A28" s="1">
        <v>21</v>
      </c>
      <c r="B28" s="11" t="s">
        <v>192</v>
      </c>
      <c r="C28" s="30"/>
      <c r="D28" s="71">
        <f>LEN(C28)</f>
        <v>0</v>
      </c>
      <c r="F28" s="80" t="s">
        <v>41</v>
      </c>
      <c r="G28" s="96" t="s">
        <v>57</v>
      </c>
      <c r="H28">
        <f>LEN(G27)</f>
        <v>83</v>
      </c>
    </row>
    <row r="29" spans="1:19" ht="105" customHeight="1">
      <c r="A29" s="1">
        <v>22</v>
      </c>
      <c r="B29" s="11" t="s">
        <v>203</v>
      </c>
      <c r="C29" s="30"/>
      <c r="D29" s="69"/>
      <c r="F29" s="80" t="s">
        <v>46</v>
      </c>
      <c r="G29" s="99" t="s">
        <v>55</v>
      </c>
      <c r="H29">
        <f>LEN(G28)</f>
        <v>170</v>
      </c>
    </row>
    <row r="30" spans="1:19" ht="128.25" customHeight="1">
      <c r="A30" s="1">
        <v>23</v>
      </c>
      <c r="B30" s="11" t="s">
        <v>9</v>
      </c>
      <c r="C30" s="30" t="s">
        <v>262</v>
      </c>
      <c r="D30" s="69"/>
      <c r="F30" s="85" t="s">
        <v>9</v>
      </c>
      <c r="G30" s="101" t="s">
        <v>151</v>
      </c>
    </row>
    <row r="31" spans="1:19" ht="48" customHeight="1">
      <c r="A31" s="1">
        <v>24</v>
      </c>
      <c r="B31" s="11" t="s">
        <v>69</v>
      </c>
      <c r="C31" s="35"/>
      <c r="D31" s="69"/>
      <c r="E31" s="75"/>
      <c r="F31" s="86" t="s">
        <v>180</v>
      </c>
      <c r="G31" s="102" t="s">
        <v>181</v>
      </c>
    </row>
    <row r="32" spans="1:19" ht="27.75" customHeight="1">
      <c r="B32" s="14"/>
      <c r="C32" s="36"/>
      <c r="D32" s="69"/>
      <c r="F32" s="87"/>
      <c r="G32" s="103"/>
    </row>
    <row r="33" spans="1:8" ht="39" customHeight="1">
      <c r="B33" s="15" t="s">
        <v>138</v>
      </c>
      <c r="C33" s="37"/>
      <c r="D33" s="69"/>
      <c r="F33" s="88" t="s">
        <v>0</v>
      </c>
      <c r="G33" s="104"/>
    </row>
    <row r="34" spans="1:8" ht="22.5" customHeight="1">
      <c r="A34" s="1">
        <v>25</v>
      </c>
      <c r="B34" s="16" t="s">
        <v>133</v>
      </c>
      <c r="C34" s="38"/>
      <c r="D34" s="69"/>
      <c r="F34" s="89" t="s">
        <v>130</v>
      </c>
      <c r="G34" s="105" t="s">
        <v>142</v>
      </c>
      <c r="H34" s="115"/>
    </row>
    <row r="35" spans="1:8" ht="55.5" customHeight="1">
      <c r="A35" s="1">
        <v>26</v>
      </c>
      <c r="B35" s="16" t="s">
        <v>134</v>
      </c>
      <c r="C35" s="39"/>
      <c r="D35" s="69">
        <f>LEN(C35)</f>
        <v>0</v>
      </c>
      <c r="E35" s="75"/>
      <c r="F35" s="89" t="s">
        <v>139</v>
      </c>
      <c r="G35" s="106" t="s">
        <v>140</v>
      </c>
    </row>
    <row r="36" spans="1:8" ht="54" customHeight="1">
      <c r="A36" s="1">
        <v>27</v>
      </c>
      <c r="B36" s="17" t="s">
        <v>80</v>
      </c>
      <c r="C36" s="40"/>
      <c r="D36" s="41"/>
      <c r="F36" s="90" t="s">
        <v>80</v>
      </c>
      <c r="G36" s="107" t="s">
        <v>16</v>
      </c>
    </row>
    <row r="37" spans="1:8" ht="27.75" customHeight="1">
      <c r="B37" s="18"/>
      <c r="C37" s="41"/>
      <c r="D37" s="41"/>
      <c r="F37"/>
      <c r="G37"/>
    </row>
    <row r="38" spans="1:8" ht="28.5" customHeight="1">
      <c r="B38" s="282" t="s">
        <v>171</v>
      </c>
      <c r="C38" s="42" t="s">
        <v>135</v>
      </c>
      <c r="D38" s="41"/>
      <c r="F38" s="284" t="s">
        <v>188</v>
      </c>
      <c r="G38" s="108" t="s">
        <v>161</v>
      </c>
    </row>
    <row r="39" spans="1:8" ht="28.5" customHeight="1">
      <c r="B39" s="283"/>
      <c r="C39" s="43" t="s">
        <v>194</v>
      </c>
      <c r="D39" s="72"/>
      <c r="F39" s="285"/>
      <c r="G39" s="109" t="s">
        <v>196</v>
      </c>
    </row>
    <row r="40" spans="1:8" ht="27.75" customHeight="1">
      <c r="A40" s="260">
        <v>28</v>
      </c>
      <c r="B40" s="272" t="s">
        <v>173</v>
      </c>
      <c r="C40" s="44"/>
      <c r="D40" s="73"/>
      <c r="E40" s="76"/>
      <c r="F40" s="273" t="s">
        <v>173</v>
      </c>
      <c r="G40" s="110" t="s">
        <v>4</v>
      </c>
    </row>
    <row r="41" spans="1:8" ht="22.5" customHeight="1">
      <c r="A41" s="260"/>
      <c r="B41" s="266"/>
      <c r="C41" s="45"/>
      <c r="D41" s="41"/>
      <c r="E41" s="76"/>
      <c r="F41" s="268"/>
      <c r="G41" s="111" t="s">
        <v>48</v>
      </c>
    </row>
    <row r="42" spans="1:8" ht="22.5" customHeight="1">
      <c r="A42" s="260">
        <v>29</v>
      </c>
      <c r="B42" s="266" t="s">
        <v>120</v>
      </c>
      <c r="C42" s="46"/>
      <c r="D42" s="73"/>
      <c r="E42" s="76"/>
      <c r="F42" s="267" t="s">
        <v>82</v>
      </c>
      <c r="G42" s="112" t="s">
        <v>175</v>
      </c>
    </row>
    <row r="43" spans="1:8" ht="22.5" customHeight="1">
      <c r="A43" s="260"/>
      <c r="B43" s="266"/>
      <c r="C43" s="47"/>
      <c r="D43" s="41"/>
      <c r="E43" s="76"/>
      <c r="F43" s="268"/>
      <c r="G43" s="111" t="s">
        <v>68</v>
      </c>
    </row>
    <row r="44" spans="1:8" ht="22.5" customHeight="1">
      <c r="A44" s="260">
        <v>30</v>
      </c>
      <c r="B44" s="266" t="s">
        <v>83</v>
      </c>
      <c r="C44" s="46"/>
      <c r="D44" s="73"/>
      <c r="E44" s="76"/>
      <c r="F44" s="267" t="s">
        <v>83</v>
      </c>
      <c r="G44" s="112" t="s">
        <v>145</v>
      </c>
    </row>
    <row r="45" spans="1:8" ht="22.5" customHeight="1">
      <c r="A45" s="260"/>
      <c r="B45" s="266"/>
      <c r="C45" s="48"/>
      <c r="D45" s="41"/>
      <c r="E45" s="76"/>
      <c r="F45" s="268"/>
      <c r="G45" s="111" t="s">
        <v>85</v>
      </c>
    </row>
    <row r="46" spans="1:8" ht="22.5" customHeight="1">
      <c r="A46" s="260">
        <v>31</v>
      </c>
      <c r="B46" s="261" t="s">
        <v>176</v>
      </c>
      <c r="C46" s="46"/>
      <c r="D46" s="41"/>
      <c r="E46" s="76"/>
      <c r="F46" s="270" t="s">
        <v>176</v>
      </c>
      <c r="G46" s="112" t="s">
        <v>174</v>
      </c>
    </row>
    <row r="47" spans="1:8" ht="22.5" customHeight="1">
      <c r="A47" s="260"/>
      <c r="B47" s="269"/>
      <c r="C47" s="48"/>
      <c r="D47" s="41"/>
      <c r="E47" s="76"/>
      <c r="F47" s="271"/>
      <c r="G47" s="111" t="s">
        <v>59</v>
      </c>
    </row>
    <row r="48" spans="1:8" ht="22.5" customHeight="1">
      <c r="A48" s="260">
        <v>32</v>
      </c>
      <c r="B48" s="261" t="s">
        <v>163</v>
      </c>
      <c r="C48" s="49"/>
      <c r="D48" s="73"/>
      <c r="E48" s="76"/>
      <c r="F48" s="263" t="s">
        <v>137</v>
      </c>
      <c r="G48" s="113" t="s">
        <v>174</v>
      </c>
    </row>
    <row r="49" spans="1:7" ht="22.5" customHeight="1">
      <c r="A49" s="260"/>
      <c r="B49" s="262"/>
      <c r="C49" s="50"/>
      <c r="D49" s="41"/>
      <c r="E49" s="76"/>
      <c r="F49" s="264"/>
      <c r="G49" s="114" t="s">
        <v>191</v>
      </c>
    </row>
    <row r="50" spans="1:7" ht="22.5" customHeight="1">
      <c r="B50" s="19"/>
      <c r="C50" s="51"/>
    </row>
    <row r="51" spans="1:7" ht="38.25" customHeight="1">
      <c r="B51" s="20" t="s">
        <v>256</v>
      </c>
      <c r="C51" s="9" t="s">
        <v>64</v>
      </c>
    </row>
    <row r="52" spans="1:7" ht="18.75" customHeight="1">
      <c r="A52" s="1">
        <v>33</v>
      </c>
      <c r="B52" s="10" t="s">
        <v>44</v>
      </c>
      <c r="C52" s="52"/>
    </row>
    <row r="53" spans="1:7" ht="18.75" customHeight="1">
      <c r="A53" s="1">
        <v>34</v>
      </c>
      <c r="B53" s="10" t="s">
        <v>184</v>
      </c>
      <c r="C53" s="53"/>
    </row>
    <row r="54" spans="1:7" ht="18.75" customHeight="1">
      <c r="A54" s="1">
        <v>35</v>
      </c>
      <c r="B54" s="10" t="s">
        <v>185</v>
      </c>
      <c r="C54" s="54"/>
    </row>
    <row r="55" spans="1:7" ht="18.75" customHeight="1">
      <c r="A55" s="1">
        <v>36</v>
      </c>
      <c r="B55" s="10" t="s">
        <v>186</v>
      </c>
      <c r="C55" s="55"/>
    </row>
    <row r="56" spans="1:7" ht="18.75" customHeight="1">
      <c r="B56" s="21"/>
      <c r="C56" s="56"/>
    </row>
    <row r="57" spans="1:7" ht="39" customHeight="1">
      <c r="B57" s="20" t="s">
        <v>71</v>
      </c>
      <c r="C57" s="9" t="s">
        <v>64</v>
      </c>
    </row>
    <row r="58" spans="1:7" ht="23.25" customHeight="1">
      <c r="A58" s="1">
        <v>37</v>
      </c>
      <c r="B58" s="22" t="s">
        <v>3</v>
      </c>
      <c r="C58" s="57"/>
    </row>
    <row r="59" spans="1:7" ht="23.25" customHeight="1">
      <c r="A59" s="1">
        <v>38</v>
      </c>
      <c r="B59" s="22" t="s">
        <v>24</v>
      </c>
      <c r="C59" s="58"/>
    </row>
    <row r="60" spans="1:7" ht="23.25" customHeight="1">
      <c r="A60" s="254">
        <v>39</v>
      </c>
      <c r="B60" s="265" t="s">
        <v>106</v>
      </c>
      <c r="C60" s="58"/>
    </row>
    <row r="61" spans="1:7" ht="23.25" customHeight="1">
      <c r="A61" s="254"/>
      <c r="B61" s="256"/>
      <c r="C61" s="59"/>
    </row>
    <row r="62" spans="1:7" ht="23.25" customHeight="1">
      <c r="A62" s="1">
        <v>41</v>
      </c>
      <c r="B62" s="22" t="s">
        <v>257</v>
      </c>
      <c r="C62" s="58"/>
    </row>
    <row r="63" spans="1:7" ht="23.25" customHeight="1">
      <c r="A63" s="1">
        <v>42</v>
      </c>
      <c r="B63" s="22" t="s">
        <v>79</v>
      </c>
      <c r="C63" s="60"/>
    </row>
    <row r="64" spans="1:7" ht="23.25" customHeight="1">
      <c r="A64" s="1">
        <v>43</v>
      </c>
      <c r="B64" s="22" t="s">
        <v>159</v>
      </c>
      <c r="C64" s="61"/>
    </row>
    <row r="65" spans="1:4" ht="18.75" customHeight="1">
      <c r="B65" s="21"/>
      <c r="C65" s="56"/>
    </row>
    <row r="66" spans="1:4" ht="36.75" customHeight="1">
      <c r="B66" s="20" t="s">
        <v>62</v>
      </c>
      <c r="C66" s="9"/>
    </row>
    <row r="67" spans="1:4" ht="36" customHeight="1">
      <c r="B67" s="277" t="s">
        <v>259</v>
      </c>
      <c r="C67" s="278"/>
    </row>
    <row r="68" spans="1:4" ht="36.75" customHeight="1">
      <c r="A68" s="6">
        <v>44</v>
      </c>
      <c r="B68" s="23" t="s">
        <v>258</v>
      </c>
      <c r="C68" s="62"/>
    </row>
    <row r="69" spans="1:4" ht="18.75" customHeight="1">
      <c r="B69" s="24"/>
      <c r="C69" s="63"/>
    </row>
    <row r="70" spans="1:4" ht="36.75" customHeight="1">
      <c r="B70" s="25" t="s">
        <v>228</v>
      </c>
      <c r="C70" s="9" t="s">
        <v>64</v>
      </c>
    </row>
    <row r="71" spans="1:4" ht="33.75" customHeight="1">
      <c r="A71" s="254">
        <v>45</v>
      </c>
      <c r="B71" s="255" t="s">
        <v>183</v>
      </c>
      <c r="C71" s="257"/>
    </row>
    <row r="72" spans="1:4" ht="30.75" customHeight="1">
      <c r="A72" s="254"/>
      <c r="B72" s="256"/>
      <c r="C72" s="258"/>
    </row>
    <row r="73" spans="1:4" ht="18.75" customHeight="1">
      <c r="C73" s="64"/>
    </row>
    <row r="74" spans="1:4" ht="36.75" customHeight="1">
      <c r="A74" s="254">
        <v>46</v>
      </c>
      <c r="B74" s="259" t="s">
        <v>29</v>
      </c>
      <c r="C74" s="65" t="s">
        <v>207</v>
      </c>
      <c r="D74" s="69"/>
    </row>
    <row r="75" spans="1:4" ht="18.75" customHeight="1">
      <c r="A75" s="254"/>
      <c r="B75" s="259"/>
      <c r="C75" s="54" t="s">
        <v>143</v>
      </c>
      <c r="D75" s="69"/>
    </row>
    <row r="76" spans="1:4" ht="17.25" customHeight="1">
      <c r="A76" s="254"/>
      <c r="B76" s="259"/>
      <c r="C76" s="66" t="s">
        <v>168</v>
      </c>
      <c r="D76" s="69"/>
    </row>
    <row r="77" spans="1:4" ht="17.25" customHeight="1">
      <c r="A77" s="254"/>
      <c r="B77" s="259"/>
      <c r="C77" s="66" t="s">
        <v>17</v>
      </c>
      <c r="D77" s="69"/>
    </row>
    <row r="78" spans="1:4" ht="17.25" customHeight="1">
      <c r="A78" s="254"/>
      <c r="B78" s="259"/>
      <c r="C78" s="66" t="s">
        <v>146</v>
      </c>
      <c r="D78" s="69"/>
    </row>
    <row r="79" spans="1:4" ht="17.25" customHeight="1">
      <c r="A79" s="254"/>
      <c r="B79" s="259"/>
      <c r="C79" s="66" t="s">
        <v>144</v>
      </c>
      <c r="D79" s="69"/>
    </row>
    <row r="80" spans="1:4" ht="17.25" customHeight="1">
      <c r="A80" s="254"/>
      <c r="B80" s="259"/>
      <c r="C80" s="66" t="s">
        <v>28</v>
      </c>
      <c r="D80" s="69"/>
    </row>
    <row r="81" spans="1:4" ht="21.75" customHeight="1">
      <c r="A81" s="254"/>
      <c r="B81" s="259"/>
      <c r="C81" s="67" t="s">
        <v>206</v>
      </c>
      <c r="D81" s="69"/>
    </row>
    <row r="82" spans="1:4" ht="9.75" customHeight="1">
      <c r="C82" s="63"/>
    </row>
    <row r="83" spans="1:4" ht="17.25" customHeight="1"/>
    <row r="84" spans="1:4" ht="17.25" customHeight="1"/>
    <row r="87" spans="1:4" ht="15.75" customHeight="1"/>
    <row r="88" spans="1:4" ht="15.75" customHeight="1"/>
    <row r="89" spans="1:4" ht="15.75" customHeight="1"/>
    <row r="90" spans="1:4" ht="15.75" customHeight="1"/>
    <row r="91" spans="1:4" ht="15.75" customHeight="1"/>
    <row r="92" spans="1:4" ht="15.75" customHeight="1"/>
    <row r="93" spans="1:4" ht="15.75" customHeight="1"/>
    <row r="94" spans="1:4" ht="15.75" customHeight="1"/>
    <row r="95" spans="1:4" ht="15.75" customHeight="1"/>
    <row r="96" spans="1:4" ht="15.75" customHeight="1"/>
  </sheetData>
  <mergeCells count="32">
    <mergeCell ref="B1:D1"/>
    <mergeCell ref="B2:C2"/>
    <mergeCell ref="F2:G2"/>
    <mergeCell ref="B67:C67"/>
    <mergeCell ref="B11:B12"/>
    <mergeCell ref="F11:F12"/>
    <mergeCell ref="B14:B15"/>
    <mergeCell ref="F14:F15"/>
    <mergeCell ref="B38:B39"/>
    <mergeCell ref="F38:F39"/>
    <mergeCell ref="A40:A41"/>
    <mergeCell ref="B40:B41"/>
    <mergeCell ref="F40:F41"/>
    <mergeCell ref="A42:A43"/>
    <mergeCell ref="B42:B43"/>
    <mergeCell ref="F42:F43"/>
    <mergeCell ref="A44:A45"/>
    <mergeCell ref="B44:B45"/>
    <mergeCell ref="F44:F45"/>
    <mergeCell ref="A46:A47"/>
    <mergeCell ref="B46:B47"/>
    <mergeCell ref="F46:F47"/>
    <mergeCell ref="A48:A49"/>
    <mergeCell ref="B48:B49"/>
    <mergeCell ref="F48:F49"/>
    <mergeCell ref="A60:A61"/>
    <mergeCell ref="B60:B61"/>
    <mergeCell ref="A71:A72"/>
    <mergeCell ref="B71:B72"/>
    <mergeCell ref="C71:C72"/>
    <mergeCell ref="A74:A81"/>
    <mergeCell ref="B74:B81"/>
  </mergeCells>
  <phoneticPr fontId="1"/>
  <conditionalFormatting sqref="C23">
    <cfRule type="containsText" dxfId="186" priority="654" operator="containsText" text="か月">
      <formula>NOT(ISERROR(SEARCH("か月",C23)))</formula>
    </cfRule>
    <cfRule type="containsText" dxfId="185" priority="632" operator="containsText" text="うま味">
      <formula>NOT(ISERROR(SEARCH("うま味",C23)))</formula>
    </cfRule>
    <cfRule type="containsText" dxfId="184" priority="633" operator="containsText" text="旨み">
      <formula>NOT(ISERROR(SEARCH("旨み",C23)))</formula>
    </cfRule>
    <cfRule type="containsText" dxfId="183" priority="634" operator="containsText" text="旨味">
      <formula>NOT(ISERROR(SEARCH("旨味",C23)))</formula>
    </cfRule>
    <cfRule type="containsText" dxfId="182" priority="635" operator="containsText" text="美味">
      <formula>NOT(ISERROR(SEARCH("美味",C23)))</formula>
    </cfRule>
    <cfRule type="containsText" dxfId="181" priority="636" operator="containsText" text="ML">
      <formula>NOT(ISERROR(SEARCH("ML",C23)))</formula>
    </cfRule>
    <cfRule type="containsText" dxfId="180" priority="637" operator="containsText" text="ml">
      <formula>NOT(ISERROR(SEARCH("ml",C23)))</formula>
    </cfRule>
    <cfRule type="containsText" dxfId="179" priority="638" operator="containsText" text="WEBサイト">
      <formula>NOT(ISERROR(SEARCH("WEBサイト",C23)))</formula>
    </cfRule>
    <cfRule type="containsText" dxfId="178" priority="639" operator="containsText" text="HP">
      <formula>NOT(ISERROR(SEARCH("HP",C23)))</formula>
    </cfRule>
    <cfRule type="containsText" dxfId="177" priority="640" operator="containsText" text="ホームページ">
      <formula>NOT(ISERROR(SEARCH("ホームページ",C23)))</formula>
    </cfRule>
    <cfRule type="containsText" dxfId="176" priority="641" operator="containsText" text="取扱">
      <formula>NOT(ISERROR(SEARCH("取扱",C23)))</formula>
    </cfRule>
    <cfRule type="containsText" dxfId="175" priority="642" operator="containsText" text="迄">
      <formula>NOT(ISERROR(SEARCH("迄",C23)))</formula>
    </cfRule>
    <cfRule type="containsText" dxfId="174" priority="643" operator="containsText" text="又">
      <formula>NOT(ISERROR(SEARCH("又",C23)))</formula>
    </cfRule>
    <cfRule type="containsText" dxfId="173" priority="644" operator="containsText" text="等">
      <formula>NOT(ISERROR(SEARCH("等",C23)))</formula>
    </cfRule>
    <cfRule type="containsText" dxfId="172" priority="645" operator="containsText" text="下さい">
      <formula>NOT(ISERROR(SEARCH("下さい",C23)))</formula>
    </cfRule>
    <cfRule type="containsText" dxfId="171" priority="646" operator="containsText" text="出来る">
      <formula>NOT(ISERROR(SEARCH("出来る",C23)))</formula>
    </cfRule>
    <cfRule type="containsText" dxfId="170" priority="647" operator="containsText" text="為">
      <formula>NOT(ISERROR(SEARCH("為",C23)))</formula>
    </cfRule>
    <cfRule type="containsText" dxfId="169" priority="648" operator="containsText" text="更に">
      <formula>NOT(ISERROR(SEARCH("更に",C23)))</formula>
    </cfRule>
    <cfRule type="containsText" dxfId="168" priority="649" operator="containsText" text="様々">
      <formula>NOT(ISERROR(SEARCH("様々",C23)))</formula>
    </cfRule>
    <cfRule type="containsText" dxfId="167" priority="650" operator="containsText" text="皆様">
      <formula>NOT(ISERROR(SEARCH("皆様",C23)))</formula>
    </cfRule>
    <cfRule type="containsText" dxfId="166" priority="651" operator="containsText" text="お客様">
      <formula>NOT(ISERROR(SEARCH("お客様",C23)))</formula>
    </cfRule>
    <cfRule type="containsText" dxfId="165" priority="652" operator="containsText" text="子供">
      <formula>NOT(ISERROR(SEARCH("子供",C23)))</formula>
    </cfRule>
    <cfRule type="containsText" dxfId="164" priority="653" operator="containsText" text="ケ月">
      <formula>NOT(ISERROR(SEARCH("ケ月",C23)))</formula>
    </cfRule>
    <cfRule type="containsText" dxfId="163" priority="655" operator="containsText" text="ヶ月">
      <formula>NOT(ISERROR(SEARCH("ヶ月",C23)))</formula>
    </cfRule>
    <cfRule type="containsText" dxfId="162" priority="631" operator="containsText" text="ｍｌ">
      <formula>NOT(ISERROR(SEARCH("ｍｌ",C23)))</formula>
    </cfRule>
    <cfRule type="containsText" dxfId="161" priority="656" operator="containsText" text="ヵ月">
      <formula>NOT(ISERROR(SEARCH("ヵ月",C23)))</formula>
    </cfRule>
    <cfRule type="containsText" dxfId="160" priority="659" operator="containsText" text="おススメ">
      <formula>NOT(ISERROR(SEARCH("おススメ",C23)))</formula>
    </cfRule>
    <cfRule type="containsText" dxfId="159" priority="661" operator="containsText" text="美味しく">
      <formula>NOT(ISERROR(SEARCH("美味しく",C23)))</formula>
    </cfRule>
    <cfRule type="containsText" dxfId="158" priority="691" operator="containsText" text="お勧め、オススメ">
      <formula>NOT(ISERROR(SEARCH("お勧め、オススメ",C23)))</formula>
    </cfRule>
    <cfRule type="containsText" dxfId="157" priority="692" operator="containsText" text="頂く">
      <formula>NOT(ISERROR(SEARCH("頂く",C23)))</formula>
    </cfRule>
    <cfRule type="containsText" dxfId="156" priority="693" operator="containsText" text="美味しい">
      <formula>NOT(ISERROR(SEARCH("美味しい",C23)))</formula>
    </cfRule>
  </conditionalFormatting>
  <conditionalFormatting sqref="G23">
    <cfRule type="containsText" dxfId="155" priority="253" operator="containsText" text="ｍｌ">
      <formula>NOT(ISERROR(SEARCH("ｍｌ",G23)))</formula>
    </cfRule>
    <cfRule type="containsText" dxfId="154" priority="254" operator="containsText" text="うま味">
      <formula>NOT(ISERROR(SEARCH("うま味",G23)))</formula>
    </cfRule>
    <cfRule type="containsText" dxfId="153" priority="255" operator="containsText" text="旨み">
      <formula>NOT(ISERROR(SEARCH("旨み",G23)))</formula>
    </cfRule>
    <cfRule type="containsText" dxfId="152" priority="256" operator="containsText" text="旨味">
      <formula>NOT(ISERROR(SEARCH("旨味",G23)))</formula>
    </cfRule>
    <cfRule type="containsText" dxfId="151" priority="257" operator="containsText" text="美味">
      <formula>NOT(ISERROR(SEARCH("美味",G23)))</formula>
    </cfRule>
    <cfRule type="containsText" dxfId="150" priority="258" operator="containsText" text="ML">
      <formula>NOT(ISERROR(SEARCH("ML",G23)))</formula>
    </cfRule>
    <cfRule type="containsText" dxfId="149" priority="259" operator="containsText" text="ml">
      <formula>NOT(ISERROR(SEARCH("ml",G23)))</formula>
    </cfRule>
    <cfRule type="containsText" dxfId="148" priority="261" operator="containsText" text="HP">
      <formula>NOT(ISERROR(SEARCH("HP",G23)))</formula>
    </cfRule>
    <cfRule type="containsText" dxfId="147" priority="262" operator="containsText" text="ホームページ">
      <formula>NOT(ISERROR(SEARCH("ホームページ",G23)))</formula>
    </cfRule>
    <cfRule type="containsText" dxfId="146" priority="263" operator="containsText" text="取扱">
      <formula>NOT(ISERROR(SEARCH("取扱",G23)))</formula>
    </cfRule>
    <cfRule type="containsText" dxfId="145" priority="264" operator="containsText" text="迄">
      <formula>NOT(ISERROR(SEARCH("迄",G23)))</formula>
    </cfRule>
    <cfRule type="containsText" dxfId="144" priority="265" operator="containsText" text="又">
      <formula>NOT(ISERROR(SEARCH("又",G23)))</formula>
    </cfRule>
    <cfRule type="containsText" dxfId="143" priority="266" operator="containsText" text="等">
      <formula>NOT(ISERROR(SEARCH("等",G23)))</formula>
    </cfRule>
    <cfRule type="containsText" dxfId="142" priority="267" operator="containsText" text="下さい">
      <formula>NOT(ISERROR(SEARCH("下さい",G23)))</formula>
    </cfRule>
    <cfRule type="containsText" dxfId="141" priority="268" operator="containsText" text="出来る">
      <formula>NOT(ISERROR(SEARCH("出来る",G23)))</formula>
    </cfRule>
    <cfRule type="containsText" dxfId="140" priority="269" operator="containsText" text="為">
      <formula>NOT(ISERROR(SEARCH("為",G23)))</formula>
    </cfRule>
    <cfRule type="containsText" dxfId="139" priority="270" operator="containsText" text="更に">
      <formula>NOT(ISERROR(SEARCH("更に",G23)))</formula>
    </cfRule>
    <cfRule type="containsText" dxfId="138" priority="271" operator="containsText" text="様々">
      <formula>NOT(ISERROR(SEARCH("様々",G23)))</formula>
    </cfRule>
    <cfRule type="containsText" dxfId="137" priority="272" operator="containsText" text="皆様">
      <formula>NOT(ISERROR(SEARCH("皆様",G23)))</formula>
    </cfRule>
    <cfRule type="containsText" dxfId="136" priority="273" operator="containsText" text="お客様">
      <formula>NOT(ISERROR(SEARCH("お客様",G23)))</formula>
    </cfRule>
    <cfRule type="containsText" dxfId="135" priority="274" operator="containsText" text="子供">
      <formula>NOT(ISERROR(SEARCH("子供",G23)))</formula>
    </cfRule>
    <cfRule type="containsText" dxfId="134" priority="275" operator="containsText" text="ケ月">
      <formula>NOT(ISERROR(SEARCH("ケ月",G23)))</formula>
    </cfRule>
    <cfRule type="containsText" dxfId="133" priority="276" operator="containsText" text="か月">
      <formula>NOT(ISERROR(SEARCH("か月",G23)))</formula>
    </cfRule>
    <cfRule type="containsText" dxfId="132" priority="278" operator="containsText" text="ヵ月">
      <formula>NOT(ISERROR(SEARCH("ヵ月",G23)))</formula>
    </cfRule>
    <cfRule type="containsText" dxfId="131" priority="281" operator="containsText" text="おススメ">
      <formula>NOT(ISERROR(SEARCH("おススメ",G23)))</formula>
    </cfRule>
    <cfRule type="containsText" dxfId="130" priority="283" operator="containsText" text="美味しく">
      <formula>NOT(ISERROR(SEARCH("美味しく",G23)))</formula>
    </cfRule>
    <cfRule type="containsText" dxfId="129" priority="313" operator="containsText" text="お勧め、オススメ">
      <formula>NOT(ISERROR(SEARCH("お勧め、オススメ",G23)))</formula>
    </cfRule>
    <cfRule type="containsText" dxfId="128" priority="314" operator="containsText" text="頂く">
      <formula>NOT(ISERROR(SEARCH("頂く",G23)))</formula>
    </cfRule>
    <cfRule type="containsText" dxfId="127" priority="315" operator="containsText" text="美味しい">
      <formula>NOT(ISERROR(SEARCH("美味しい",G23)))</formula>
    </cfRule>
    <cfRule type="containsText" dxfId="126" priority="260" operator="containsText" text="WEBサイト">
      <formula>NOT(ISERROR(SEARCH("WEBサイト",G23)))</formula>
    </cfRule>
    <cfRule type="containsText" dxfId="125" priority="277" operator="containsText" text="ヶ月">
      <formula>NOT(ISERROR(SEARCH("ヶ月",G23)))</formula>
    </cfRule>
  </conditionalFormatting>
  <dataValidations count="4">
    <dataValidation type="list" allowBlank="1" showInputMessage="1" showErrorMessage="1" sqref="G22" xr:uid="{00000000-0002-0000-0000-000000000000}">
      <formula1>#REF!</formula1>
    </dataValidation>
    <dataValidation type="list" allowBlank="1" showInputMessage="1" showErrorMessage="1" sqref="C11:C12" xr:uid="{00000000-0002-0000-0000-000001000000}">
      <formula1>$O$9:$O$22</formula1>
    </dataValidation>
    <dataValidation type="list" allowBlank="1" showInputMessage="1" showErrorMessage="1" sqref="C14:C15" xr:uid="{00000000-0002-0000-0000-000002000000}">
      <formula1>$P$10:$P$27</formula1>
    </dataValidation>
    <dataValidation imeMode="halfAlpha" allowBlank="1" showInputMessage="1" showErrorMessage="1" sqref="C16 C20:C21 C53 C68 C55:C56 C65" xr:uid="{00000000-0002-0000-0000-000003000000}"/>
  </dataValidations>
  <hyperlinks>
    <hyperlink ref="G36" r:id="rId1" xr:uid="{00000000-0004-0000-0000-000000000000}"/>
    <hyperlink ref="G41" r:id="rId2" xr:uid="{00000000-0004-0000-0000-000001000000}"/>
    <hyperlink ref="G43" r:id="rId3" xr:uid="{00000000-0004-0000-0000-000002000000}"/>
    <hyperlink ref="G45" r:id="rId4" xr:uid="{00000000-0004-0000-0000-000003000000}"/>
    <hyperlink ref="G47" r:id="rId5" xr:uid="{00000000-0004-0000-0000-000004000000}"/>
    <hyperlink ref="G49" r:id="rId6" xr:uid="{00000000-0004-0000-0000-000005000000}"/>
  </hyperlinks>
  <pageMargins left="0.70866141732283472" right="0.70866141732283472" top="0.74803149606299213" bottom="0.74803149606299213" header="0.31496062992125984" footer="0.31496062992125984"/>
  <pageSetup paperSize="9" scale="69" orientation="portrait" r:id="rId7"/>
  <colBreaks count="1" manualBreakCount="1">
    <brk id="3" max="81" man="1"/>
  </colBreaks>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チェック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11" name="チェック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12" name="チェック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13" name="チェック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14" name="チェック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15" name="チェック 13">
              <controlPr defaultSize="0" autoFill="0" autoLine="0" autoPict="0">
                <anchor moveWithCells="1">
                  <from>
                    <xdr:col>2</xdr:col>
                    <xdr:colOff>3771900</xdr:colOff>
                    <xdr:row>9</xdr:row>
                    <xdr:rowOff>76200</xdr:rowOff>
                  </from>
                  <to>
                    <xdr:col>2</xdr:col>
                    <xdr:colOff>4953000</xdr:colOff>
                    <xdr:row>9</xdr:row>
                    <xdr:rowOff>314325</xdr:rowOff>
                  </to>
                </anchor>
              </controlPr>
            </control>
          </mc:Choice>
        </mc:AlternateContent>
        <mc:AlternateContent xmlns:mc="http://schemas.openxmlformats.org/markup-compatibility/2006">
          <mc:Choice Requires="x14">
            <control shapeId="11278" r:id="rId16" name="チェック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7" name="チェック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8" name="チェック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9" name="チェック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20" name="チェック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21" name="チェック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22" name="チェック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23" name="チェック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24" name="チェック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25" name="チェック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6" name="チェック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7" name="チェック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8" name="チェック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9" name="チェック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30" name="チェック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31" name="チェック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32" name="チェック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33" name="チェック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34" name="チェック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35" name="チェック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22" r:id="rId36" name="チェック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63" r:id="rId37" name="チェック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38" name="チェック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39" name="チェック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40" name="チェック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41" name="チェック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42" name="チェック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43" name="チェック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44" name="チェック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45" name="チェック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46" name="チェック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47" name="チェック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48" name="チェック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49" name="チェック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50" name="チェック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51" name="チェック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52" name="チェック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458" r:id="rId53" name="チェック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54" name="チェック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55" name="チェック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56" name="チェック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57" name="チェック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58" name="チェック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59" name="チェック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60" name="チェック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61" name="チェック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62" name="チェック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63" name="チェック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64" name="チェック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65" name="チェック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66" name="チェック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67" name="チェック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68" name="チェック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512" r:id="rId69" name="チェック 248">
              <controlPr defaultSize="0" autoFill="0" autoLine="0" autoPict="0">
                <anchor moveWithCells="1">
                  <from>
                    <xdr:col>1</xdr:col>
                    <xdr:colOff>2238375</xdr:colOff>
                    <xdr:row>74</xdr:row>
                    <xdr:rowOff>0</xdr:rowOff>
                  </from>
                  <to>
                    <xdr:col>2</xdr:col>
                    <xdr:colOff>295275</xdr:colOff>
                    <xdr:row>75</xdr:row>
                    <xdr:rowOff>38100</xdr:rowOff>
                  </to>
                </anchor>
              </controlPr>
            </control>
          </mc:Choice>
        </mc:AlternateContent>
        <mc:AlternateContent xmlns:mc="http://schemas.openxmlformats.org/markup-compatibility/2006">
          <mc:Choice Requires="x14">
            <control shapeId="11513" r:id="rId70" name="チェック 249">
              <controlPr defaultSize="0" autoFill="0" autoLine="0" autoPict="0">
                <anchor moveWithCells="1">
                  <from>
                    <xdr:col>1</xdr:col>
                    <xdr:colOff>2238375</xdr:colOff>
                    <xdr:row>74</xdr:row>
                    <xdr:rowOff>190500</xdr:rowOff>
                  </from>
                  <to>
                    <xdr:col>2</xdr:col>
                    <xdr:colOff>257175</xdr:colOff>
                    <xdr:row>76</xdr:row>
                    <xdr:rowOff>9525</xdr:rowOff>
                  </to>
                </anchor>
              </controlPr>
            </control>
          </mc:Choice>
        </mc:AlternateContent>
        <mc:AlternateContent xmlns:mc="http://schemas.openxmlformats.org/markup-compatibility/2006">
          <mc:Choice Requires="x14">
            <control shapeId="11514" r:id="rId71" name="チェック 250">
              <controlPr defaultSize="0" autoFill="0" autoLine="0" autoPict="0">
                <anchor moveWithCells="1">
                  <from>
                    <xdr:col>1</xdr:col>
                    <xdr:colOff>2238375</xdr:colOff>
                    <xdr:row>75</xdr:row>
                    <xdr:rowOff>190500</xdr:rowOff>
                  </from>
                  <to>
                    <xdr:col>2</xdr:col>
                    <xdr:colOff>257175</xdr:colOff>
                    <xdr:row>77</xdr:row>
                    <xdr:rowOff>38100</xdr:rowOff>
                  </to>
                </anchor>
              </controlPr>
            </control>
          </mc:Choice>
        </mc:AlternateContent>
        <mc:AlternateContent xmlns:mc="http://schemas.openxmlformats.org/markup-compatibility/2006">
          <mc:Choice Requires="x14">
            <control shapeId="11515" r:id="rId72" name="チェック 251">
              <controlPr defaultSize="0" autoFill="0" autoLine="0" autoPict="0">
                <anchor moveWithCells="1">
                  <from>
                    <xdr:col>1</xdr:col>
                    <xdr:colOff>2238375</xdr:colOff>
                    <xdr:row>76</xdr:row>
                    <xdr:rowOff>200025</xdr:rowOff>
                  </from>
                  <to>
                    <xdr:col>2</xdr:col>
                    <xdr:colOff>257175</xdr:colOff>
                    <xdr:row>78</xdr:row>
                    <xdr:rowOff>38100</xdr:rowOff>
                  </to>
                </anchor>
              </controlPr>
            </control>
          </mc:Choice>
        </mc:AlternateContent>
        <mc:AlternateContent xmlns:mc="http://schemas.openxmlformats.org/markup-compatibility/2006">
          <mc:Choice Requires="x14">
            <control shapeId="11516" r:id="rId73" name="チェック 252">
              <controlPr defaultSize="0" autoFill="0" autoLine="0" autoPict="0">
                <anchor moveWithCells="1">
                  <from>
                    <xdr:col>1</xdr:col>
                    <xdr:colOff>2238375</xdr:colOff>
                    <xdr:row>77</xdr:row>
                    <xdr:rowOff>190500</xdr:rowOff>
                  </from>
                  <to>
                    <xdr:col>2</xdr:col>
                    <xdr:colOff>257175</xdr:colOff>
                    <xdr:row>79</xdr:row>
                    <xdr:rowOff>38100</xdr:rowOff>
                  </to>
                </anchor>
              </controlPr>
            </control>
          </mc:Choice>
        </mc:AlternateContent>
        <mc:AlternateContent xmlns:mc="http://schemas.openxmlformats.org/markup-compatibility/2006">
          <mc:Choice Requires="x14">
            <control shapeId="11517" r:id="rId74" name="チェック 253">
              <controlPr defaultSize="0" autoFill="0" autoLine="0" autoPict="0">
                <anchor moveWithCells="1">
                  <from>
                    <xdr:col>1</xdr:col>
                    <xdr:colOff>2238375</xdr:colOff>
                    <xdr:row>78</xdr:row>
                    <xdr:rowOff>190500</xdr:rowOff>
                  </from>
                  <to>
                    <xdr:col>2</xdr:col>
                    <xdr:colOff>257175</xdr:colOff>
                    <xdr:row>80</xdr:row>
                    <xdr:rowOff>38100</xdr:rowOff>
                  </to>
                </anchor>
              </controlPr>
            </control>
          </mc:Choice>
        </mc:AlternateContent>
        <mc:AlternateContent xmlns:mc="http://schemas.openxmlformats.org/markup-compatibility/2006">
          <mc:Choice Requires="x14">
            <control shapeId="11518" r:id="rId75" name="チェック 254">
              <controlPr defaultSize="0" autoFill="0" autoLine="0" autoPict="0">
                <anchor moveWithCells="1">
                  <from>
                    <xdr:col>2</xdr:col>
                    <xdr:colOff>0</xdr:colOff>
                    <xdr:row>79</xdr:row>
                    <xdr:rowOff>190500</xdr:rowOff>
                  </from>
                  <to>
                    <xdr:col>2</xdr:col>
                    <xdr:colOff>257175</xdr:colOff>
                    <xdr:row>80</xdr:row>
                    <xdr:rowOff>257175</xdr:rowOff>
                  </to>
                </anchor>
              </controlPr>
            </control>
          </mc:Choice>
        </mc:AlternateContent>
        <mc:AlternateContent xmlns:mc="http://schemas.openxmlformats.org/markup-compatibility/2006">
          <mc:Choice Requires="x14">
            <control shapeId="11522" r:id="rId76" name="チェック 258">
              <controlPr defaultSize="0" autoFill="0" autoLine="0" autoPict="0">
                <anchor moveWithCells="1">
                  <from>
                    <xdr:col>2</xdr:col>
                    <xdr:colOff>9525</xdr:colOff>
                    <xdr:row>28</xdr:row>
                    <xdr:rowOff>1323975</xdr:rowOff>
                  </from>
                  <to>
                    <xdr:col>2</xdr:col>
                    <xdr:colOff>209550</xdr:colOff>
                    <xdr:row>29</xdr:row>
                    <xdr:rowOff>219075</xdr:rowOff>
                  </to>
                </anchor>
              </controlPr>
            </control>
          </mc:Choice>
        </mc:AlternateContent>
        <mc:AlternateContent xmlns:mc="http://schemas.openxmlformats.org/markup-compatibility/2006">
          <mc:Choice Requires="x14">
            <control shapeId="11523" r:id="rId77" name="チェック 259">
              <controlPr defaultSize="0" autoFill="0" autoLine="0" autoPict="0">
                <anchor moveWithCells="1">
                  <from>
                    <xdr:col>2</xdr:col>
                    <xdr:colOff>9525</xdr:colOff>
                    <xdr:row>29</xdr:row>
                    <xdr:rowOff>295275</xdr:rowOff>
                  </from>
                  <to>
                    <xdr:col>2</xdr:col>
                    <xdr:colOff>257175</xdr:colOff>
                    <xdr:row>29</xdr:row>
                    <xdr:rowOff>533400</xdr:rowOff>
                  </to>
                </anchor>
              </controlPr>
            </control>
          </mc:Choice>
        </mc:AlternateContent>
        <mc:AlternateContent xmlns:mc="http://schemas.openxmlformats.org/markup-compatibility/2006">
          <mc:Choice Requires="x14">
            <control shapeId="11524" r:id="rId78" name="チェック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xmlns:mc="http://schemas.openxmlformats.org/markup-compatibility/2006">
          <mc:Choice Requires="x14">
            <control shapeId="11525" r:id="rId79" name="チェック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xmlns:mc="http://schemas.openxmlformats.org/markup-compatibility/2006">
          <mc:Choice Requires="x14">
            <control shapeId="11526" r:id="rId80" name="チェック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xmlns:mc="http://schemas.openxmlformats.org/markup-compatibility/2006">
          <mc:Choice Requires="x14">
            <control shapeId="11527" r:id="rId81" name="チェック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mc:AlternateContent xmlns:mc="http://schemas.openxmlformats.org/markup-compatibility/2006">
          <mc:Choice Requires="x14">
            <control shapeId="11528" r:id="rId82" name="チェック 264">
              <controlPr defaultSize="0" autoFill="0" autoLine="0" autoPict="0">
                <anchor moveWithCells="1">
                  <from>
                    <xdr:col>2</xdr:col>
                    <xdr:colOff>161925</xdr:colOff>
                    <xdr:row>67</xdr:row>
                    <xdr:rowOff>95250</xdr:rowOff>
                  </from>
                  <to>
                    <xdr:col>2</xdr:col>
                    <xdr:colOff>485775</xdr:colOff>
                    <xdr:row>67</xdr:row>
                    <xdr:rowOff>371475</xdr:rowOff>
                  </to>
                </anchor>
              </controlPr>
            </control>
          </mc:Choice>
        </mc:AlternateContent>
        <mc:AlternateContent xmlns:mc="http://schemas.openxmlformats.org/markup-compatibility/2006">
          <mc:Choice Requires="x14">
            <control shapeId="11529" r:id="rId83" name="チェック 265">
              <controlPr defaultSize="0" autoFill="0" autoLine="0" autoPict="0">
                <anchor moveWithCells="1">
                  <from>
                    <xdr:col>2</xdr:col>
                    <xdr:colOff>2114550</xdr:colOff>
                    <xdr:row>67</xdr:row>
                    <xdr:rowOff>85725</xdr:rowOff>
                  </from>
                  <to>
                    <xdr:col>2</xdr:col>
                    <xdr:colOff>2438400</xdr:colOff>
                    <xdr:row>67</xdr:row>
                    <xdr:rowOff>371475</xdr:rowOff>
                  </to>
                </anchor>
              </controlPr>
            </control>
          </mc:Choice>
        </mc:AlternateContent>
        <mc:AlternateContent xmlns:mc="http://schemas.openxmlformats.org/markup-compatibility/2006">
          <mc:Choice Requires="x14">
            <control shapeId="11531" r:id="rId84" name="チェック 267">
              <controlPr defaultSize="0" autoFill="0" autoLine="0" autoPict="0">
                <anchor moveWithCells="1">
                  <from>
                    <xdr:col>2</xdr:col>
                    <xdr:colOff>3924300</xdr:colOff>
                    <xdr:row>67</xdr:row>
                    <xdr:rowOff>95250</xdr:rowOff>
                  </from>
                  <to>
                    <xdr:col>2</xdr:col>
                    <xdr:colOff>4219575</xdr:colOff>
                    <xdr:row>67</xdr:row>
                    <xdr:rowOff>333375</xdr:rowOff>
                  </to>
                </anchor>
              </controlPr>
            </control>
          </mc:Choice>
        </mc:AlternateContent>
        <mc:AlternateContent xmlns:mc="http://schemas.openxmlformats.org/markup-compatibility/2006">
          <mc:Choice Requires="x14">
            <control shapeId="11532" r:id="rId85" name="チェック 268">
              <controlPr defaultSize="0" autoFill="0" autoLine="0" autoPict="0">
                <anchor moveWithCells="1">
                  <from>
                    <xdr:col>2</xdr:col>
                    <xdr:colOff>76200</xdr:colOff>
                    <xdr:row>59</xdr:row>
                    <xdr:rowOff>9525</xdr:rowOff>
                  </from>
                  <to>
                    <xdr:col>2</xdr:col>
                    <xdr:colOff>400050</xdr:colOff>
                    <xdr:row>59</xdr:row>
                    <xdr:rowOff>276225</xdr:rowOff>
                  </to>
                </anchor>
              </controlPr>
            </control>
          </mc:Choice>
        </mc:AlternateContent>
        <mc:AlternateContent xmlns:mc="http://schemas.openxmlformats.org/markup-compatibility/2006">
          <mc:Choice Requires="x14">
            <control shapeId="11533" r:id="rId86" name="チェック 269">
              <controlPr defaultSize="0" autoFill="0" autoLine="0" autoPict="0">
                <anchor moveWithCells="1">
                  <from>
                    <xdr:col>2</xdr:col>
                    <xdr:colOff>1447800</xdr:colOff>
                    <xdr:row>59</xdr:row>
                    <xdr:rowOff>9525</xdr:rowOff>
                  </from>
                  <to>
                    <xdr:col>2</xdr:col>
                    <xdr:colOff>1771650</xdr:colOff>
                    <xdr:row>59</xdr:row>
                    <xdr:rowOff>295275</xdr:rowOff>
                  </to>
                </anchor>
              </controlPr>
            </control>
          </mc:Choice>
        </mc:AlternateContent>
        <mc:AlternateContent xmlns:mc="http://schemas.openxmlformats.org/markup-compatibility/2006">
          <mc:Choice Requires="x14">
            <control shapeId="11535" r:id="rId87" name="チェック 271">
              <controlPr defaultSize="0" autoFill="0" autoLine="0" autoPict="0">
                <anchor moveWithCells="1">
                  <from>
                    <xdr:col>2</xdr:col>
                    <xdr:colOff>2847975</xdr:colOff>
                    <xdr:row>59</xdr:row>
                    <xdr:rowOff>0</xdr:rowOff>
                  </from>
                  <to>
                    <xdr:col>2</xdr:col>
                    <xdr:colOff>3171825</xdr:colOff>
                    <xdr:row>59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pageSetUpPr fitToPage="1"/>
  </sheetPr>
  <dimension ref="P1:AU58"/>
  <sheetViews>
    <sheetView topLeftCell="A29" zoomScale="70" zoomScaleNormal="70" workbookViewId="0"/>
  </sheetViews>
  <sheetFormatPr defaultColWidth="8.75" defaultRowHeight="18.75"/>
  <cols>
    <col min="16" max="16" width="4.375" customWidth="1"/>
    <col min="17" max="17" width="24.875" style="3" customWidth="1"/>
    <col min="18" max="18" width="67.375" style="2" customWidth="1"/>
    <col min="20" max="20" width="9.625" customWidth="1"/>
  </cols>
  <sheetData>
    <row r="1" spans="16:18">
      <c r="P1" s="69"/>
      <c r="Q1" s="126" t="s">
        <v>31</v>
      </c>
      <c r="R1" s="26"/>
    </row>
    <row r="2" spans="16:18">
      <c r="P2" s="69"/>
      <c r="Q2" s="127" t="s">
        <v>66</v>
      </c>
      <c r="R2" s="139"/>
    </row>
    <row r="3" spans="16:18">
      <c r="P3" s="69"/>
      <c r="Q3" s="128" t="s">
        <v>10</v>
      </c>
      <c r="R3" s="140">
        <v>44106</v>
      </c>
    </row>
    <row r="4" spans="16:18">
      <c r="P4" s="69"/>
      <c r="Q4" s="128" t="s">
        <v>78</v>
      </c>
      <c r="R4" s="141">
        <v>44136</v>
      </c>
    </row>
    <row r="5" spans="16:18">
      <c r="P5" s="69"/>
      <c r="Q5" s="128" t="s">
        <v>19</v>
      </c>
      <c r="R5" s="142" t="s">
        <v>60</v>
      </c>
    </row>
    <row r="6" spans="16:18">
      <c r="P6" s="69"/>
      <c r="Q6" s="128" t="s">
        <v>15</v>
      </c>
      <c r="R6" s="143" t="s">
        <v>61</v>
      </c>
    </row>
    <row r="7" spans="16:18" ht="81" customHeight="1">
      <c r="P7" s="69"/>
      <c r="Q7" s="129" t="s">
        <v>89</v>
      </c>
      <c r="R7" s="144" t="s">
        <v>2</v>
      </c>
    </row>
    <row r="8" spans="16:18" ht="26.25" customHeight="1">
      <c r="P8" s="69"/>
      <c r="Q8" s="291" t="s">
        <v>90</v>
      </c>
      <c r="R8" s="145" t="s">
        <v>95</v>
      </c>
    </row>
    <row r="9" spans="16:18" ht="26.25" customHeight="1">
      <c r="P9" s="69"/>
      <c r="Q9" s="292"/>
      <c r="R9" s="145" t="s">
        <v>97</v>
      </c>
    </row>
    <row r="10" spans="16:18" ht="101.25" customHeight="1">
      <c r="P10" s="69"/>
      <c r="Q10" s="129" t="s">
        <v>52</v>
      </c>
      <c r="R10" s="144" t="s">
        <v>86</v>
      </c>
    </row>
    <row r="11" spans="16:18" ht="26.25" customHeight="1">
      <c r="P11" s="69"/>
      <c r="Q11" s="291" t="s">
        <v>91</v>
      </c>
      <c r="R11" s="145" t="s">
        <v>93</v>
      </c>
    </row>
    <row r="12" spans="16:18" ht="26.25" customHeight="1">
      <c r="P12" s="69"/>
      <c r="Q12" s="292"/>
      <c r="R12" s="145" t="s">
        <v>94</v>
      </c>
    </row>
    <row r="13" spans="16:18">
      <c r="P13" s="69"/>
      <c r="Q13" s="130" t="s">
        <v>23</v>
      </c>
      <c r="R13" s="146" t="s">
        <v>58</v>
      </c>
    </row>
    <row r="14" spans="16:18">
      <c r="P14" s="69"/>
      <c r="Q14" s="131" t="s">
        <v>20</v>
      </c>
      <c r="R14" s="147" t="s">
        <v>18</v>
      </c>
    </row>
    <row r="15" spans="16:18">
      <c r="P15" s="69"/>
      <c r="Q15" s="131" t="s">
        <v>172</v>
      </c>
      <c r="R15" s="147" t="s">
        <v>166</v>
      </c>
    </row>
    <row r="16" spans="16:18">
      <c r="P16" s="69"/>
      <c r="Q16" s="132" t="s">
        <v>164</v>
      </c>
      <c r="R16" s="147" t="s">
        <v>170</v>
      </c>
    </row>
    <row r="17" spans="16:47" hidden="1">
      <c r="P17" s="69"/>
      <c r="Q17" s="133" t="s">
        <v>7</v>
      </c>
      <c r="R17" s="148"/>
    </row>
    <row r="18" spans="16:47" hidden="1">
      <c r="P18" s="69"/>
      <c r="Q18" s="128" t="s">
        <v>25</v>
      </c>
      <c r="R18" s="148"/>
      <c r="AJ18" s="156"/>
      <c r="AK18" s="159"/>
      <c r="AL18" s="159"/>
      <c r="AM18" s="159"/>
      <c r="AN18" s="159"/>
      <c r="AO18" s="159"/>
      <c r="AP18" s="159"/>
      <c r="AQ18" s="159"/>
      <c r="AR18" s="159"/>
      <c r="AS18" s="159"/>
      <c r="AT18" s="159"/>
      <c r="AU18" s="160"/>
    </row>
    <row r="19" spans="16:47" hidden="1">
      <c r="P19" s="69"/>
      <c r="Q19" s="128" t="s">
        <v>26</v>
      </c>
      <c r="R19" s="148"/>
      <c r="AJ19" s="157"/>
      <c r="AK19" s="158"/>
      <c r="AL19" s="158"/>
      <c r="AM19" s="158"/>
      <c r="AN19" s="158"/>
      <c r="AO19" s="158"/>
      <c r="AP19" s="158"/>
      <c r="AQ19" s="158"/>
      <c r="AR19" s="158"/>
      <c r="AS19" s="158"/>
      <c r="AT19" s="158"/>
      <c r="AU19" s="161"/>
    </row>
    <row r="20" spans="16:47">
      <c r="P20" s="69"/>
      <c r="Q20" s="128" t="s">
        <v>6</v>
      </c>
      <c r="R20" s="147" t="s">
        <v>47</v>
      </c>
      <c r="AJ20" s="158"/>
      <c r="AK20" s="158"/>
      <c r="AL20" s="158"/>
      <c r="AM20" s="158"/>
      <c r="AN20" s="158"/>
      <c r="AO20" s="158"/>
      <c r="AP20" s="158"/>
      <c r="AQ20" s="158"/>
      <c r="AR20" s="158"/>
      <c r="AS20" s="158"/>
      <c r="AT20" s="158"/>
      <c r="AU20" s="158"/>
    </row>
    <row r="21" spans="16:47">
      <c r="P21" s="69"/>
      <c r="Q21" s="128" t="s">
        <v>27</v>
      </c>
      <c r="R21" s="147" t="s">
        <v>22</v>
      </c>
      <c r="AJ21" s="158"/>
      <c r="AK21" s="158"/>
      <c r="AL21" s="158"/>
      <c r="AM21" s="158"/>
      <c r="AN21" s="158"/>
      <c r="AO21" s="158"/>
      <c r="AP21" s="158"/>
      <c r="AQ21" s="158"/>
      <c r="AR21" s="158"/>
      <c r="AS21" s="158"/>
      <c r="AT21" s="158"/>
      <c r="AU21" s="158"/>
    </row>
    <row r="22" spans="16:47">
      <c r="P22" s="69"/>
      <c r="Q22" s="128" t="s">
        <v>79</v>
      </c>
      <c r="R22" s="149" t="s">
        <v>74</v>
      </c>
      <c r="AJ22" s="158"/>
      <c r="AK22" s="158"/>
      <c r="AL22" s="158"/>
      <c r="AM22" s="158"/>
      <c r="AN22" s="158"/>
      <c r="AO22" s="158"/>
      <c r="AP22" s="158"/>
      <c r="AQ22" s="158"/>
      <c r="AR22" s="158"/>
      <c r="AS22" s="158"/>
      <c r="AT22" s="158"/>
      <c r="AU22" s="158"/>
    </row>
    <row r="23" spans="16:47">
      <c r="P23" s="69"/>
      <c r="Q23" s="128" t="s">
        <v>30</v>
      </c>
      <c r="R23" s="147" t="s">
        <v>12</v>
      </c>
      <c r="AJ23" s="158"/>
      <c r="AK23" s="158"/>
      <c r="AL23" s="158"/>
      <c r="AM23" s="158"/>
      <c r="AN23" s="158"/>
      <c r="AO23" s="158"/>
      <c r="AP23" s="158"/>
      <c r="AQ23" s="158"/>
      <c r="AR23" s="158"/>
      <c r="AS23" s="158"/>
      <c r="AT23" s="158"/>
      <c r="AU23" s="158"/>
    </row>
    <row r="24" spans="16:47" ht="18.75" customHeight="1">
      <c r="P24" s="69"/>
      <c r="Q24" s="134" t="s">
        <v>37</v>
      </c>
      <c r="R24" s="150" t="s">
        <v>50</v>
      </c>
      <c r="T24" s="118"/>
      <c r="U24" s="118"/>
      <c r="V24" s="118"/>
      <c r="W24" s="118"/>
      <c r="AJ24" s="158"/>
      <c r="AK24" s="158"/>
      <c r="AL24" s="158"/>
      <c r="AM24" s="158"/>
      <c r="AN24" s="158"/>
      <c r="AO24" s="158"/>
      <c r="AP24" s="158"/>
      <c r="AQ24" s="158"/>
      <c r="AR24" s="158"/>
      <c r="AS24" s="158"/>
      <c r="AT24" s="158"/>
      <c r="AU24" s="158"/>
    </row>
    <row r="25" spans="16:47">
      <c r="P25" s="69"/>
      <c r="Q25" s="128" t="s">
        <v>35</v>
      </c>
      <c r="R25" s="147" t="s">
        <v>5</v>
      </c>
    </row>
    <row r="26" spans="16:47">
      <c r="P26" s="69"/>
      <c r="Q26" s="128" t="s">
        <v>38</v>
      </c>
      <c r="R26" s="147" t="s">
        <v>53</v>
      </c>
    </row>
    <row r="27" spans="16:47" ht="127.5" customHeight="1">
      <c r="P27" s="69"/>
      <c r="Q27" s="135" t="s">
        <v>42</v>
      </c>
      <c r="R27" s="151" t="s">
        <v>65</v>
      </c>
    </row>
    <row r="28" spans="16:47" ht="104.25" customHeight="1">
      <c r="P28" s="69"/>
      <c r="Q28" s="135" t="s">
        <v>39</v>
      </c>
      <c r="R28" s="151" t="s">
        <v>56</v>
      </c>
    </row>
    <row r="29" spans="16:47" ht="115.5" customHeight="1">
      <c r="P29" s="69"/>
      <c r="Q29" s="135" t="s">
        <v>41</v>
      </c>
      <c r="R29" s="151" t="s">
        <v>57</v>
      </c>
    </row>
    <row r="30" spans="16:47" ht="141.75" customHeight="1">
      <c r="P30" s="69"/>
      <c r="Q30" s="135" t="s">
        <v>46</v>
      </c>
      <c r="R30" s="147" t="s">
        <v>55</v>
      </c>
    </row>
    <row r="31" spans="16:47" ht="71.25" customHeight="1">
      <c r="P31" s="69"/>
      <c r="Q31" s="135" t="s">
        <v>9</v>
      </c>
      <c r="R31" s="152" t="s">
        <v>33</v>
      </c>
    </row>
    <row r="32" spans="16:47" ht="9" customHeight="1">
      <c r="P32" s="69"/>
      <c r="Q32" s="136"/>
      <c r="R32" s="103"/>
    </row>
    <row r="33" spans="16:18" ht="22.5" customHeight="1">
      <c r="P33" s="119"/>
      <c r="Q33" s="289" t="s">
        <v>138</v>
      </c>
      <c r="R33" s="290"/>
    </row>
    <row r="34" spans="16:18" ht="37.5" customHeight="1">
      <c r="P34" s="120"/>
      <c r="Q34" s="137" t="s">
        <v>133</v>
      </c>
      <c r="R34" s="38" t="s">
        <v>70</v>
      </c>
    </row>
    <row r="35" spans="16:18" ht="36" customHeight="1">
      <c r="P35" s="121"/>
      <c r="Q35" s="137" t="s">
        <v>134</v>
      </c>
      <c r="R35" s="39" t="s">
        <v>141</v>
      </c>
    </row>
    <row r="36" spans="16:18" ht="27">
      <c r="P36" s="122"/>
      <c r="Q36" s="138" t="s">
        <v>80</v>
      </c>
      <c r="R36" s="40" t="s">
        <v>16</v>
      </c>
    </row>
    <row r="37" spans="16:18" ht="14.25" customHeight="1">
      <c r="P37" s="123"/>
      <c r="Q37" s="18"/>
      <c r="R37" s="41"/>
    </row>
    <row r="38" spans="16:18" ht="32.25" customHeight="1">
      <c r="P38" s="122"/>
      <c r="Q38" s="293" t="s">
        <v>99</v>
      </c>
      <c r="R38" s="153" t="s">
        <v>135</v>
      </c>
    </row>
    <row r="39" spans="16:18" ht="30" customHeight="1">
      <c r="P39" s="123"/>
      <c r="Q39" s="294"/>
      <c r="R39" s="154" t="s">
        <v>136</v>
      </c>
    </row>
    <row r="40" spans="16:18" ht="23.25" customHeight="1">
      <c r="P40" s="124"/>
      <c r="Q40" s="295" t="s">
        <v>81</v>
      </c>
      <c r="R40" s="44" t="s">
        <v>73</v>
      </c>
    </row>
    <row r="41" spans="16:18" ht="21.75" customHeight="1">
      <c r="P41" s="125"/>
      <c r="Q41" s="287"/>
      <c r="R41" s="47" t="s">
        <v>48</v>
      </c>
    </row>
    <row r="42" spans="16:18">
      <c r="P42" s="124"/>
      <c r="Q42" s="286" t="s">
        <v>82</v>
      </c>
      <c r="R42" s="46" t="s">
        <v>43</v>
      </c>
    </row>
    <row r="43" spans="16:18" ht="24.75" customHeight="1">
      <c r="P43" s="125"/>
      <c r="Q43" s="287"/>
      <c r="R43" s="47" t="s">
        <v>68</v>
      </c>
    </row>
    <row r="44" spans="16:18">
      <c r="P44" s="76"/>
      <c r="Q44" s="286" t="s">
        <v>83</v>
      </c>
      <c r="R44" s="46" t="s">
        <v>87</v>
      </c>
    </row>
    <row r="45" spans="16:18">
      <c r="P45" s="76"/>
      <c r="Q45" s="287"/>
      <c r="R45" s="47" t="s">
        <v>85</v>
      </c>
    </row>
    <row r="46" spans="16:18">
      <c r="P46" s="76"/>
      <c r="Q46" s="286" t="s">
        <v>11</v>
      </c>
      <c r="R46" s="46" t="s">
        <v>72</v>
      </c>
    </row>
    <row r="47" spans="16:18">
      <c r="P47" s="76"/>
      <c r="Q47" s="288"/>
      <c r="R47" s="155" t="s">
        <v>59</v>
      </c>
    </row>
    <row r="53" ht="124.5" customHeight="1"/>
    <row r="56" ht="93" customHeight="1"/>
    <row r="57" ht="35.25" customHeight="1"/>
    <row r="58" ht="66" customHeight="1"/>
  </sheetData>
  <mergeCells count="8">
    <mergeCell ref="Q42:Q43"/>
    <mergeCell ref="Q44:Q45"/>
    <mergeCell ref="Q46:Q47"/>
    <mergeCell ref="Q33:R33"/>
    <mergeCell ref="Q8:Q9"/>
    <mergeCell ref="Q11:Q12"/>
    <mergeCell ref="Q38:Q39"/>
    <mergeCell ref="Q40:Q41"/>
  </mergeCells>
  <phoneticPr fontId="1"/>
  <conditionalFormatting sqref="R24">
    <cfRule type="containsText" dxfId="124" priority="64" operator="containsText" text="ｍｌ">
      <formula>NOT(ISERROR(SEARCH("ｍｌ",R24)))</formula>
    </cfRule>
    <cfRule type="containsText" dxfId="123" priority="65" operator="containsText" text="うま味">
      <formula>NOT(ISERROR(SEARCH("うま味",R24)))</formula>
    </cfRule>
    <cfRule type="containsText" dxfId="122" priority="66" operator="containsText" text="旨み">
      <formula>NOT(ISERROR(SEARCH("旨み",R24)))</formula>
    </cfRule>
    <cfRule type="containsText" dxfId="121" priority="67" operator="containsText" text="旨味">
      <formula>NOT(ISERROR(SEARCH("旨味",R24)))</formula>
    </cfRule>
    <cfRule type="containsText" dxfId="120" priority="68" operator="containsText" text="美味">
      <formula>NOT(ISERROR(SEARCH("美味",R24)))</formula>
    </cfRule>
    <cfRule type="containsText" dxfId="119" priority="69" operator="containsText" text="ML">
      <formula>NOT(ISERROR(SEARCH("ML",R24)))</formula>
    </cfRule>
    <cfRule type="containsText" dxfId="118" priority="70" operator="containsText" text="ml">
      <formula>NOT(ISERROR(SEARCH("ml",R24)))</formula>
    </cfRule>
    <cfRule type="containsText" dxfId="117" priority="71" operator="containsText" text="WEBサイト">
      <formula>NOT(ISERROR(SEARCH("WEBサイト",R24)))</formula>
    </cfRule>
    <cfRule type="containsText" dxfId="116" priority="72" operator="containsText" text="HP">
      <formula>NOT(ISERROR(SEARCH("HP",R24)))</formula>
    </cfRule>
    <cfRule type="containsText" dxfId="115" priority="73" operator="containsText" text="ホームページ">
      <formula>NOT(ISERROR(SEARCH("ホームページ",R24)))</formula>
    </cfRule>
    <cfRule type="containsText" dxfId="114" priority="74" operator="containsText" text="取扱">
      <formula>NOT(ISERROR(SEARCH("取扱",R24)))</formula>
    </cfRule>
    <cfRule type="containsText" dxfId="113" priority="75" operator="containsText" text="迄">
      <formula>NOT(ISERROR(SEARCH("迄",R24)))</formula>
    </cfRule>
    <cfRule type="containsText" dxfId="112" priority="76" operator="containsText" text="又">
      <formula>NOT(ISERROR(SEARCH("又",R24)))</formula>
    </cfRule>
    <cfRule type="containsText" dxfId="111" priority="77" operator="containsText" text="等">
      <formula>NOT(ISERROR(SEARCH("等",R24)))</formula>
    </cfRule>
    <cfRule type="containsText" dxfId="110" priority="78" operator="containsText" text="下さい">
      <formula>NOT(ISERROR(SEARCH("下さい",R24)))</formula>
    </cfRule>
    <cfRule type="containsText" dxfId="109" priority="79" operator="containsText" text="出来る">
      <formula>NOT(ISERROR(SEARCH("出来る",R24)))</formula>
    </cfRule>
    <cfRule type="containsText" dxfId="108" priority="80" operator="containsText" text="為">
      <formula>NOT(ISERROR(SEARCH("為",R24)))</formula>
    </cfRule>
    <cfRule type="containsText" dxfId="107" priority="81" operator="containsText" text="更に">
      <formula>NOT(ISERROR(SEARCH("更に",R24)))</formula>
    </cfRule>
    <cfRule type="containsText" dxfId="106" priority="82" operator="containsText" text="様々">
      <formula>NOT(ISERROR(SEARCH("様々",R24)))</formula>
    </cfRule>
    <cfRule type="containsText" dxfId="105" priority="83" operator="containsText" text="皆様">
      <formula>NOT(ISERROR(SEARCH("皆様",R24)))</formula>
    </cfRule>
    <cfRule type="containsText" dxfId="104" priority="84" operator="containsText" text="お客様">
      <formula>NOT(ISERROR(SEARCH("お客様",R24)))</formula>
    </cfRule>
    <cfRule type="containsText" dxfId="103" priority="85" operator="containsText" text="子供">
      <formula>NOT(ISERROR(SEARCH("子供",R24)))</formula>
    </cfRule>
    <cfRule type="containsText" dxfId="102" priority="86" operator="containsText" text="ケ月">
      <formula>NOT(ISERROR(SEARCH("ケ月",R24)))</formula>
    </cfRule>
    <cfRule type="containsText" dxfId="101" priority="87" operator="containsText" text="か月">
      <formula>NOT(ISERROR(SEARCH("か月",R24)))</formula>
    </cfRule>
    <cfRule type="containsText" dxfId="100" priority="88" operator="containsText" text="ヶ月">
      <formula>NOT(ISERROR(SEARCH("ヶ月",R24)))</formula>
    </cfRule>
    <cfRule type="containsText" dxfId="99" priority="89" operator="containsText" text="ヵ月">
      <formula>NOT(ISERROR(SEARCH("ヵ月",R24)))</formula>
    </cfRule>
    <cfRule type="containsText" dxfId="98" priority="92" operator="containsText" text="おススメ">
      <formula>NOT(ISERROR(SEARCH("おススメ",R24)))</formula>
    </cfRule>
    <cfRule type="containsText" dxfId="97" priority="94" operator="containsText" text="美味しく">
      <formula>NOT(ISERROR(SEARCH("美味しく",R24)))</formula>
    </cfRule>
    <cfRule type="containsText" dxfId="96" priority="124" operator="containsText" text="お勧め、オススメ">
      <formula>NOT(ISERROR(SEARCH("お勧め、オススメ",R24)))</formula>
    </cfRule>
    <cfRule type="containsText" dxfId="95" priority="125" operator="containsText" text="頂く">
      <formula>NOT(ISERROR(SEARCH("頂く",R24)))</formula>
    </cfRule>
    <cfRule type="containsText" dxfId="94"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hyperlinks>
    <hyperlink ref="R22" r:id="rId1" xr:uid="{00000000-0004-0000-0100-000000000000}"/>
    <hyperlink ref="R41" r:id="rId2" xr:uid="{00000000-0004-0000-0100-000001000000}"/>
    <hyperlink ref="R43" r:id="rId3" xr:uid="{00000000-0004-0000-0100-000002000000}"/>
    <hyperlink ref="R45" r:id="rId4" xr:uid="{00000000-0004-0000-0100-000003000000}"/>
    <hyperlink ref="R47" r:id="rId5" xr:uid="{00000000-0004-0000-0100-000004000000}"/>
    <hyperlink ref="R36" r:id="rId6" xr:uid="{00000000-0004-0000-0100-000005000000}"/>
  </hyperlinks>
  <pageMargins left="0.7" right="0.7" top="0.75" bottom="0.75" header="0.3" footer="0.3"/>
  <pageSetup paperSize="9" scale="24" orientation="landscape" r:id="rId7"/>
  <rowBreaks count="1" manualBreakCount="1">
    <brk id="34"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2302" r:id="rId10" name="チェック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11" name="チェック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12" name="チェック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13" name="チェック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14" name="チェック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15" name="チェック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6" name="チェック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7" name="チェック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8" name="チェック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9" name="チェック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20" name="チェック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21" name="チェック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22" name="チェック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23" name="チェック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24" name="チェック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25" name="チェック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6" name="チェック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7" name="チェック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8" name="チェック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9" name="チェック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30" name="チェック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31" name="チェック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32" name="チェック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33" name="チェック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34" name="チェック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35" name="チェック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6" name="チェック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7" name="チェック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8" name="チェック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9" name="チェック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40" name="チェック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41" name="チェック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42" name="チェック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1"/>
  <sheetViews>
    <sheetView zoomScale="55" zoomScaleNormal="55" workbookViewId="0">
      <selection activeCell="C100" sqref="C100"/>
    </sheetView>
  </sheetViews>
  <sheetFormatPr defaultColWidth="8.75" defaultRowHeight="18.75"/>
  <cols>
    <col min="1" max="1" width="2.875" customWidth="1"/>
    <col min="2" max="2" width="19.25" customWidth="1"/>
    <col min="3" max="3" width="19.875" customWidth="1"/>
    <col min="4" max="4" width="54.875" style="162" customWidth="1"/>
    <col min="5" max="5" width="14.125" customWidth="1"/>
    <col min="6" max="6" width="37.375" customWidth="1"/>
    <col min="7" max="7" width="25.875" customWidth="1"/>
    <col min="8" max="8" width="27.875" customWidth="1"/>
  </cols>
  <sheetData>
    <row r="1" spans="2:7">
      <c r="B1" s="164"/>
      <c r="C1" s="164"/>
      <c r="D1" s="56"/>
    </row>
    <row r="2" spans="2:7">
      <c r="B2" s="68"/>
      <c r="C2" s="68"/>
      <c r="D2" s="7"/>
    </row>
    <row r="3" spans="2:7" ht="38.25" customHeight="1">
      <c r="B3" s="165" t="s">
        <v>105</v>
      </c>
      <c r="C3" s="174"/>
      <c r="D3" s="184"/>
      <c r="F3" s="21"/>
      <c r="G3" s="36"/>
    </row>
    <row r="4" spans="2:7" ht="40.5" customHeight="1">
      <c r="B4" s="308" t="s">
        <v>107</v>
      </c>
      <c r="C4" s="309"/>
      <c r="D4" s="310"/>
      <c r="F4" s="21"/>
      <c r="G4" s="36"/>
    </row>
    <row r="5" spans="2:7" ht="30.75" customHeight="1">
      <c r="B5" s="325" t="s">
        <v>195</v>
      </c>
      <c r="C5" s="326"/>
      <c r="D5" s="185" t="e">
        <f>D46</f>
        <v>#N/A</v>
      </c>
      <c r="F5" s="21"/>
      <c r="G5" s="36"/>
    </row>
    <row r="6" spans="2:7">
      <c r="B6" s="327" t="s">
        <v>108</v>
      </c>
      <c r="C6" s="328"/>
      <c r="D6" s="186" t="str">
        <f>CONCATENATE(フレンドショップ登録用紙!C8)</f>
        <v/>
      </c>
      <c r="F6" s="21"/>
      <c r="G6" s="21"/>
    </row>
    <row r="7" spans="2:7">
      <c r="B7" s="321" t="s">
        <v>54</v>
      </c>
      <c r="C7" s="322"/>
      <c r="D7" s="187" t="str">
        <f>CONCATENATE(フレンドショップ登録用紙!C9)</f>
        <v/>
      </c>
      <c r="F7" s="21"/>
      <c r="G7" s="21"/>
    </row>
    <row r="8" spans="2:7">
      <c r="B8" s="329" t="s">
        <v>109</v>
      </c>
      <c r="C8" s="175" t="s">
        <v>110</v>
      </c>
      <c r="D8" s="187" t="str">
        <f>ASC(フレンドショップ登録用紙!C16)</f>
        <v/>
      </c>
      <c r="F8" s="73"/>
      <c r="G8" s="226"/>
    </row>
    <row r="9" spans="2:7">
      <c r="B9" s="330"/>
      <c r="C9" s="175" t="s">
        <v>111</v>
      </c>
      <c r="D9" s="187" t="str">
        <f>CONCATENATE(フレンドショップ登録用紙!C17)</f>
        <v/>
      </c>
      <c r="F9" s="73"/>
      <c r="G9" s="227"/>
    </row>
    <row r="10" spans="2:7">
      <c r="B10" s="330"/>
      <c r="C10" s="175" t="s">
        <v>169</v>
      </c>
      <c r="D10" s="187" t="str">
        <f>ASC(フレンドショップ登録用紙!C18)</f>
        <v/>
      </c>
      <c r="F10" s="214"/>
      <c r="G10" s="228"/>
    </row>
    <row r="11" spans="2:7">
      <c r="B11" s="331"/>
      <c r="C11" s="175" t="s">
        <v>167</v>
      </c>
      <c r="D11" s="187" t="str">
        <f>ASC(フレンドショップ登録用紙!C19)</f>
        <v/>
      </c>
      <c r="F11" s="214"/>
      <c r="G11" s="228"/>
    </row>
    <row r="12" spans="2:7">
      <c r="B12" s="321" t="s">
        <v>112</v>
      </c>
      <c r="C12" s="322"/>
      <c r="D12" s="187" t="str">
        <f>ASC(フレンドショップ登録用紙!C20)</f>
        <v/>
      </c>
      <c r="F12" s="215"/>
      <c r="G12" s="228"/>
    </row>
    <row r="13" spans="2:7">
      <c r="B13" s="321" t="s">
        <v>113</v>
      </c>
      <c r="C13" s="322"/>
      <c r="D13" s="187" t="str">
        <f>ASC(フレンドショップ登録用紙!C22)</f>
        <v/>
      </c>
      <c r="F13" s="215"/>
      <c r="G13" s="228"/>
    </row>
    <row r="14" spans="2:7">
      <c r="B14" s="321" t="s">
        <v>114</v>
      </c>
      <c r="C14" s="322"/>
      <c r="D14" s="235">
        <f>フレンドショップ登録用紙!C24</f>
        <v>0</v>
      </c>
      <c r="F14" s="215"/>
      <c r="G14" s="228"/>
    </row>
    <row r="15" spans="2:7" ht="65.25" customHeight="1">
      <c r="B15" s="321" t="s">
        <v>116</v>
      </c>
      <c r="C15" s="322"/>
      <c r="D15" s="188">
        <f>フレンドショップ登録用紙!C27</f>
        <v>0</v>
      </c>
      <c r="F15" s="215"/>
      <c r="G15" s="228"/>
    </row>
    <row r="16" spans="2:7">
      <c r="B16" s="321" t="s">
        <v>118</v>
      </c>
      <c r="C16" s="322"/>
      <c r="D16" s="187" t="str">
        <f>CONCATENATE(フレンドショップ登録用紙!C11)</f>
        <v/>
      </c>
      <c r="F16" s="215"/>
      <c r="G16" s="228"/>
    </row>
    <row r="17" spans="2:7">
      <c r="B17" s="323" t="s">
        <v>119</v>
      </c>
      <c r="C17" s="324"/>
      <c r="D17" s="189" t="str">
        <f>CONCATENATE(フレンドショップ登録用紙!C12)</f>
        <v/>
      </c>
      <c r="F17" s="215"/>
      <c r="G17" s="228"/>
    </row>
    <row r="18" spans="2:7">
      <c r="B18" s="69"/>
      <c r="C18" s="69"/>
      <c r="D18" s="170"/>
      <c r="F18" s="215"/>
      <c r="G18" s="228"/>
    </row>
    <row r="19" spans="2:7" ht="31.5" customHeight="1">
      <c r="B19" s="305" t="s">
        <v>121</v>
      </c>
      <c r="C19" s="305"/>
      <c r="D19" s="305"/>
      <c r="F19" s="215"/>
      <c r="G19" s="228"/>
    </row>
    <row r="20" spans="2:7" ht="192" customHeight="1">
      <c r="B20" s="316" t="s">
        <v>122</v>
      </c>
      <c r="C20" s="176" t="s">
        <v>123</v>
      </c>
      <c r="D20" s="190">
        <f>フレンドショップ登録用紙!C28</f>
        <v>0</v>
      </c>
      <c r="F20" s="215"/>
      <c r="G20" s="228"/>
    </row>
    <row r="21" spans="2:7" ht="209.25" customHeight="1">
      <c r="B21" s="317"/>
      <c r="C21" s="177" t="s">
        <v>124</v>
      </c>
      <c r="D21" s="191" t="str">
        <f>CONCATENATE(E21,CHAR(10),F22,CHAR(10),CHAR(10),E23,F21,F23,F24,F26,F27)</f>
        <v>■営業案内
0
＜公式SNS＞</v>
      </c>
      <c r="E21" s="211" t="s">
        <v>253</v>
      </c>
      <c r="F21" s="216" t="str">
        <f>IF(フレンドショップ登録用紙!C41="","",CHAR(10)&amp;"■facebook：[A BLANK("&amp;フレンドショップ登録用紙!C41&amp;")(off)]"&amp;フレンドショップ登録用紙!C40&amp;"[/A]")</f>
        <v/>
      </c>
      <c r="G21" s="229"/>
    </row>
    <row r="22" spans="2:7" ht="33" customHeight="1">
      <c r="B22" s="166"/>
      <c r="C22" s="178"/>
      <c r="D22" s="192"/>
      <c r="E22" s="211"/>
      <c r="F22" s="217">
        <f>フレンドショップ登録用紙!C26</f>
        <v>0</v>
      </c>
      <c r="G22" s="229"/>
    </row>
    <row r="23" spans="2:7" ht="33" customHeight="1">
      <c r="B23" s="318" t="s">
        <v>8</v>
      </c>
      <c r="C23" s="179" t="s">
        <v>8</v>
      </c>
      <c r="D23" s="193" t="str">
        <f>ASC(フレンドショップ登録用紙!C25)</f>
        <v/>
      </c>
      <c r="E23" s="212" t="s">
        <v>189</v>
      </c>
      <c r="F23" s="216" t="str">
        <f>IF(フレンドショップ登録用紙!C43="","",CHAR(10)&amp;"■X：[A BLANK("&amp;フレンドショップ登録用紙!C43&amp;")(off)]"&amp;フレンドショップ登録用紙!C42&amp;"[/A]")</f>
        <v/>
      </c>
      <c r="G23" s="230"/>
    </row>
    <row r="24" spans="2:7">
      <c r="B24" s="319"/>
      <c r="C24" s="180" t="s">
        <v>125</v>
      </c>
      <c r="D24" s="194" t="s">
        <v>117</v>
      </c>
      <c r="E24" s="212"/>
      <c r="F24" s="216" t="str">
        <f>IF(フレンドショップ登録用紙!C45="","",CHAR(10)&amp;"■Instagram：[A BLANK("&amp;フレンドショップ登録用紙!C45&amp;")(off)]"&amp;フレンドショップ登録用紙!C44&amp;"[/A]")</f>
        <v/>
      </c>
      <c r="G24" s="229"/>
    </row>
    <row r="25" spans="2:7">
      <c r="B25" s="167"/>
      <c r="C25" s="168"/>
      <c r="D25" s="195"/>
      <c r="E25" s="212"/>
      <c r="F25" s="216"/>
      <c r="G25" s="229"/>
    </row>
    <row r="26" spans="2:7">
      <c r="B26" s="316" t="s">
        <v>126</v>
      </c>
      <c r="C26" s="176" t="s">
        <v>19</v>
      </c>
      <c r="D26" s="193">
        <f>フレンドショップ登録用紙!C8</f>
        <v>0</v>
      </c>
      <c r="E26" s="212"/>
      <c r="F26" s="216" t="str">
        <f>IF(フレンドショップ登録用紙!C47="","",CHAR(10)&amp;"■YouTube：[A BLANK("&amp;フレンドショップ登録用紙!C47&amp;")(off)]"&amp;フレンドショップ登録用紙!C46&amp;"[/A]")</f>
        <v/>
      </c>
      <c r="G26" s="229"/>
    </row>
    <row r="27" spans="2:7">
      <c r="B27" s="317"/>
      <c r="C27" s="177" t="s">
        <v>190</v>
      </c>
      <c r="D27" s="189" t="str">
        <f>CONCATENATE(フレンドショップ登録用紙!C18&amp;フレンドショップ登録用紙!C19)</f>
        <v/>
      </c>
      <c r="E27" s="212"/>
      <c r="F27" s="216" t="str">
        <f>IF(フレンドショップ登録用紙!C49="","",CHAR(10)&amp;"■LINE：[A BLANK(https://line.me/R/ti/p/%40"&amp;フレンドショップ登録用紙!C49&amp;")(off)]"&amp;フレンドショップ登録用紙!C48&amp;"[/A]")</f>
        <v/>
      </c>
      <c r="G27" s="229"/>
    </row>
    <row r="28" spans="2:7">
      <c r="B28" s="168"/>
      <c r="C28" s="181"/>
      <c r="D28" s="196"/>
      <c r="E28" s="212"/>
      <c r="F28" s="216"/>
      <c r="G28" s="229"/>
    </row>
    <row r="29" spans="2:7" ht="60.75" customHeight="1">
      <c r="B29" s="320" t="s">
        <v>63</v>
      </c>
      <c r="C29" s="176" t="s">
        <v>199</v>
      </c>
      <c r="D29" s="197">
        <f>フレンドショップ登録用紙!C29</f>
        <v>0</v>
      </c>
      <c r="E29" s="212" t="b">
        <v>1</v>
      </c>
      <c r="F29" s="218"/>
      <c r="G29" s="230"/>
    </row>
    <row r="30" spans="2:7" ht="40.5" customHeight="1">
      <c r="B30" s="314"/>
      <c r="C30" s="177" t="s">
        <v>127</v>
      </c>
      <c r="D30" s="198" t="e">
        <f>VLOOKUP(E29,E30:F32,2,FALSE)</f>
        <v>#N/A</v>
      </c>
      <c r="E30" s="212" t="b">
        <v>0</v>
      </c>
      <c r="F30" s="219" t="s">
        <v>224</v>
      </c>
      <c r="G30" s="229"/>
    </row>
    <row r="31" spans="2:7" ht="18" customHeight="1">
      <c r="B31" s="167"/>
      <c r="C31" s="21"/>
      <c r="D31" s="200"/>
      <c r="E31" s="212" t="b">
        <v>0</v>
      </c>
      <c r="F31" s="219" t="s">
        <v>226</v>
      </c>
      <c r="G31" s="229"/>
    </row>
    <row r="32" spans="2:7" ht="40.5" customHeight="1">
      <c r="B32" s="306" t="s">
        <v>128</v>
      </c>
      <c r="C32" s="307"/>
      <c r="D32" s="199" t="s">
        <v>129</v>
      </c>
      <c r="E32" s="212" t="b">
        <v>0</v>
      </c>
      <c r="F32" s="219" t="s">
        <v>227</v>
      </c>
      <c r="G32" s="231"/>
    </row>
    <row r="33" spans="2:14" ht="21.75" customHeight="1">
      <c r="B33" s="167"/>
      <c r="C33" s="167"/>
      <c r="D33" s="200"/>
      <c r="F33" s="220"/>
      <c r="G33" s="232"/>
    </row>
    <row r="34" spans="2:14" ht="40.5" customHeight="1">
      <c r="B34" s="167"/>
      <c r="C34" s="167"/>
      <c r="D34" s="200"/>
      <c r="F34" s="136"/>
      <c r="G34" s="232"/>
    </row>
    <row r="35" spans="2:14" ht="31.5" customHeight="1">
      <c r="B35" s="308" t="s">
        <v>160</v>
      </c>
      <c r="C35" s="309"/>
      <c r="D35" s="310"/>
      <c r="F35" s="221" t="s">
        <v>49</v>
      </c>
      <c r="G35" s="228"/>
      <c r="J35" s="311">
        <f>フレンドショップ登録用紙!C36</f>
        <v>0</v>
      </c>
      <c r="K35" s="312"/>
      <c r="L35" s="312"/>
      <c r="M35" s="312"/>
      <c r="N35" s="313"/>
    </row>
    <row r="36" spans="2:14" ht="83.25" customHeight="1">
      <c r="B36" s="169" t="s">
        <v>147</v>
      </c>
      <c r="C36" s="182" t="s">
        <v>149</v>
      </c>
      <c r="D36" s="193" t="str">
        <f>CONCATENATE(フレンドショップ登録用紙!C34)</f>
        <v/>
      </c>
      <c r="F36" s="222"/>
      <c r="G36" s="233"/>
      <c r="H36" s="234"/>
    </row>
    <row r="37" spans="2:14" ht="135.75" customHeight="1">
      <c r="B37" s="314" t="s">
        <v>148</v>
      </c>
      <c r="C37" s="315"/>
      <c r="D37" s="191" t="str">
        <f>CONCATENATE(フレンドショップ登録用紙!C35,CHAR(10),F37,)</f>
        <v xml:space="preserve">
[IFRAME]width=100% height=360 src=?rel=0 allowfullscreen[/IFRAME]</v>
      </c>
      <c r="F37" s="223" t="str">
        <f>CONCATENATE(F38,SUBSTITUTE(F36,"youtu.be/","youtube.com/embed/"),F39)</f>
        <v>[IFRAME]width=100% height=360 src=?rel=0 allowfullscreen[/IFRAME]</v>
      </c>
      <c r="G37" s="232"/>
    </row>
    <row r="38" spans="2:14">
      <c r="B38" s="69"/>
      <c r="C38" s="69"/>
      <c r="D38" s="201"/>
      <c r="F38" s="224" t="s">
        <v>197</v>
      </c>
      <c r="G38" s="225"/>
    </row>
    <row r="39" spans="2:14">
      <c r="B39" s="69"/>
      <c r="C39" s="69"/>
      <c r="D39" s="201"/>
      <c r="F39" s="224" t="s">
        <v>198</v>
      </c>
      <c r="G39" s="172"/>
    </row>
    <row r="40" spans="2:14">
      <c r="B40" s="69"/>
      <c r="C40" s="69"/>
      <c r="D40" s="201"/>
      <c r="F40" s="225"/>
    </row>
    <row r="41" spans="2:14">
      <c r="B41" s="69"/>
      <c r="C41" s="69"/>
      <c r="D41" s="170"/>
      <c r="F41" s="118"/>
    </row>
    <row r="42" spans="2:14">
      <c r="B42" s="170"/>
      <c r="C42" s="170"/>
      <c r="D42" s="170"/>
      <c r="F42" s="118"/>
    </row>
    <row r="43" spans="2:14">
      <c r="B43" s="170"/>
      <c r="C43" s="170"/>
      <c r="D43" s="170"/>
      <c r="F43" s="118"/>
    </row>
    <row r="44" spans="2:14" ht="37.5" customHeight="1">
      <c r="B44" s="171" t="s">
        <v>209</v>
      </c>
      <c r="C44" s="183"/>
      <c r="D44" s="183"/>
      <c r="F44" s="118"/>
    </row>
    <row r="45" spans="2:14" ht="35.25" customHeight="1">
      <c r="B45" s="172"/>
      <c r="C45" s="172"/>
      <c r="D45" s="202" t="s">
        <v>230</v>
      </c>
    </row>
    <row r="46" spans="2:14" ht="32.25" customHeight="1">
      <c r="B46" s="296" t="s">
        <v>195</v>
      </c>
      <c r="C46" s="296"/>
      <c r="D46" s="203" t="e">
        <f>INDEX([1]②単独FS・エリア内FS!$A:$A,MATCH(D48,[1]②単独FS・エリア内FS!$G:$G,0))</f>
        <v>#N/A</v>
      </c>
      <c r="E46" s="213" t="s">
        <v>215</v>
      </c>
    </row>
    <row r="47" spans="2:14" ht="32.25" customHeight="1">
      <c r="B47" s="296" t="s">
        <v>212</v>
      </c>
      <c r="C47" s="296"/>
      <c r="D47" s="203"/>
    </row>
    <row r="48" spans="2:14" ht="32.25" customHeight="1">
      <c r="B48" s="304" t="s">
        <v>211</v>
      </c>
      <c r="C48" s="304"/>
      <c r="D48" s="203">
        <f>フレンドショップ登録用紙!C8</f>
        <v>0</v>
      </c>
    </row>
    <row r="49" spans="1:6" ht="32.25" customHeight="1">
      <c r="B49" s="304" t="s">
        <v>213</v>
      </c>
      <c r="C49" s="304"/>
      <c r="D49" s="203">
        <f>フレンドショップ登録用紙!C9</f>
        <v>0</v>
      </c>
    </row>
    <row r="50" spans="1:6" ht="32.25" customHeight="1">
      <c r="B50" s="296" t="s">
        <v>214</v>
      </c>
      <c r="C50" s="296"/>
      <c r="D50" s="203">
        <f>フレンドショップ登録用紙!C52</f>
        <v>0</v>
      </c>
    </row>
    <row r="51" spans="1:6" ht="32.25" customHeight="1">
      <c r="B51" s="298" t="s">
        <v>210</v>
      </c>
      <c r="C51" s="298"/>
      <c r="D51" s="201"/>
    </row>
    <row r="52" spans="1:6">
      <c r="B52" s="296" t="s">
        <v>216</v>
      </c>
      <c r="C52" s="296"/>
      <c r="D52" s="203">
        <f>フレンドショップ登録用紙!C16</f>
        <v>0</v>
      </c>
    </row>
    <row r="53" spans="1:6" ht="24" customHeight="1">
      <c r="B53" s="296" t="s">
        <v>20</v>
      </c>
      <c r="C53" s="296"/>
      <c r="D53" s="203">
        <f>フレンドショップ登録用紙!C17</f>
        <v>0</v>
      </c>
    </row>
    <row r="54" spans="1:6" ht="32.25" customHeight="1">
      <c r="B54" s="296" t="s">
        <v>13</v>
      </c>
      <c r="C54" s="296"/>
      <c r="D54" s="203">
        <f>フレンドショップ登録用紙!C18</f>
        <v>0</v>
      </c>
    </row>
    <row r="55" spans="1:6" ht="32.25" customHeight="1">
      <c r="B55" s="296" t="s">
        <v>217</v>
      </c>
      <c r="C55" s="296"/>
      <c r="D55" s="203">
        <f>フレンドショップ登録用紙!C19</f>
        <v>0</v>
      </c>
    </row>
    <row r="56" spans="1:6" ht="32.25" customHeight="1">
      <c r="B56" s="296" t="s">
        <v>218</v>
      </c>
      <c r="C56" s="296"/>
      <c r="D56" s="203"/>
    </row>
    <row r="57" spans="1:6" ht="32.25" customHeight="1">
      <c r="B57" s="296" t="s">
        <v>6</v>
      </c>
      <c r="C57" s="296"/>
      <c r="D57" s="203">
        <f>フレンドショップ登録用紙!C20</f>
        <v>0</v>
      </c>
    </row>
    <row r="58" spans="1:6" ht="32.25" customHeight="1">
      <c r="B58" s="296" t="s">
        <v>27</v>
      </c>
      <c r="C58" s="296"/>
      <c r="D58" s="203">
        <f>フレンドショップ登録用紙!C21</f>
        <v>0</v>
      </c>
    </row>
    <row r="59" spans="1:6" ht="32.25" customHeight="1">
      <c r="B59" s="298" t="s">
        <v>219</v>
      </c>
      <c r="C59" s="298"/>
      <c r="D59" s="204" t="str">
        <f>IF(D52=D60,"※施設住所と同様の場合入力不要","")</f>
        <v>※施設住所と同様の場合入力不要</v>
      </c>
    </row>
    <row r="60" spans="1:6" ht="24" customHeight="1">
      <c r="B60" s="296" t="s">
        <v>216</v>
      </c>
      <c r="C60" s="296"/>
      <c r="D60" s="205">
        <f>フレンドショップ登録用紙!C53</f>
        <v>0</v>
      </c>
    </row>
    <row r="61" spans="1:6" ht="35.25" customHeight="1">
      <c r="B61" s="296" t="s">
        <v>193</v>
      </c>
      <c r="C61" s="296"/>
      <c r="D61" s="205">
        <f>フレンドショップ登録用紙!C54</f>
        <v>0</v>
      </c>
    </row>
    <row r="62" spans="1:6" ht="35.25" customHeight="1">
      <c r="B62" s="296" t="s">
        <v>6</v>
      </c>
      <c r="C62" s="296"/>
      <c r="D62" s="205">
        <f>フレンドショップ登録用紙!C55</f>
        <v>0</v>
      </c>
      <c r="F62" s="118"/>
    </row>
    <row r="63" spans="1:6" ht="25.5" customHeight="1">
      <c r="F63" s="118"/>
    </row>
    <row r="64" spans="1:6" ht="27" customHeight="1">
      <c r="A64" s="163"/>
      <c r="B64" s="298" t="s">
        <v>220</v>
      </c>
      <c r="C64" s="298"/>
      <c r="D64" s="207"/>
    </row>
    <row r="65" spans="1:6" ht="30.75" customHeight="1">
      <c r="A65" s="163"/>
      <c r="B65" s="299" t="s">
        <v>1</v>
      </c>
      <c r="C65" s="299"/>
      <c r="D65" s="208">
        <f>フレンドショップ登録用紙!C52</f>
        <v>0</v>
      </c>
    </row>
    <row r="66" spans="1:6" ht="30.75" customHeight="1">
      <c r="A66" s="163"/>
      <c r="B66" s="299" t="s">
        <v>221</v>
      </c>
      <c r="C66" s="299"/>
      <c r="D66" s="209"/>
    </row>
    <row r="67" spans="1:6" ht="30.75" customHeight="1">
      <c r="A67" s="163"/>
      <c r="B67" s="299" t="s">
        <v>155</v>
      </c>
      <c r="C67" s="299"/>
      <c r="D67" s="208">
        <f>フレンドショップ登録用紙!C58</f>
        <v>0</v>
      </c>
      <c r="E67" s="163"/>
    </row>
    <row r="68" spans="1:6" s="163" customFormat="1" ht="30.75" customHeight="1">
      <c r="B68" s="299" t="s">
        <v>222</v>
      </c>
      <c r="C68" s="299"/>
      <c r="D68" s="208">
        <f>フレンドショップ登録用紙!C59</f>
        <v>0</v>
      </c>
    </row>
    <row r="69" spans="1:6" s="163" customFormat="1" ht="30.75" customHeight="1">
      <c r="A69"/>
      <c r="B69" s="299" t="s">
        <v>165</v>
      </c>
      <c r="C69" s="299"/>
      <c r="D69" s="208">
        <f>フレンドショップ登録用紙!C55</f>
        <v>0</v>
      </c>
    </row>
    <row r="70" spans="1:6" s="163" customFormat="1" ht="30.75" customHeight="1">
      <c r="A70"/>
      <c r="B70" s="299" t="s">
        <v>260</v>
      </c>
      <c r="C70" s="299"/>
      <c r="D70" s="208">
        <f>フレンドショップ登録用紙!C62</f>
        <v>0</v>
      </c>
    </row>
    <row r="71" spans="1:6" s="163" customFormat="1" ht="30.75" customHeight="1">
      <c r="A71"/>
      <c r="B71" s="237"/>
      <c r="C71" s="237"/>
      <c r="D71" s="238"/>
      <c r="E71" s="240" t="b">
        <v>1</v>
      </c>
      <c r="F71" s="240"/>
    </row>
    <row r="72" spans="1:6" s="163" customFormat="1" ht="30.75" customHeight="1">
      <c r="A72"/>
      <c r="B72" s="300" t="s">
        <v>261</v>
      </c>
      <c r="C72" s="301"/>
      <c r="D72" s="210" t="str">
        <f>VLOOKUP(E71,E72:F74,2,FALSE)</f>
        <v>施設住所と同じ</v>
      </c>
      <c r="E72" s="240" t="b">
        <v>1</v>
      </c>
      <c r="F72" s="241" t="s">
        <v>263</v>
      </c>
    </row>
    <row r="73" spans="1:6" s="163" customFormat="1" ht="30.75" customHeight="1">
      <c r="A73"/>
      <c r="B73" s="302"/>
      <c r="C73" s="303"/>
      <c r="D73" s="210" t="str">
        <f>IF(E74=E71,フレンドショップ登録用紙!$C$61,"")</f>
        <v/>
      </c>
      <c r="E73" s="242" t="b">
        <v>0</v>
      </c>
      <c r="F73" s="243" t="s">
        <v>264</v>
      </c>
    </row>
    <row r="74" spans="1:6" s="163" customFormat="1" ht="30.75" customHeight="1">
      <c r="A74"/>
      <c r="B74" s="237"/>
      <c r="C74" s="237"/>
      <c r="D74" s="239"/>
      <c r="E74" s="242" t="b">
        <v>0</v>
      </c>
      <c r="F74" s="243" t="s">
        <v>265</v>
      </c>
    </row>
    <row r="75" spans="1:6" s="163" customFormat="1" ht="30.75" customHeight="1">
      <c r="A75"/>
      <c r="B75" s="299" t="s">
        <v>223</v>
      </c>
      <c r="C75" s="299"/>
      <c r="D75" s="208">
        <f>フレンドショップ登録用紙!C64</f>
        <v>0</v>
      </c>
    </row>
    <row r="76" spans="1:6" s="163" customFormat="1" ht="30.75" customHeight="1">
      <c r="A76"/>
      <c r="B76" s="237"/>
      <c r="C76" s="237"/>
      <c r="D76" s="238"/>
      <c r="E76" s="240" t="b">
        <v>0</v>
      </c>
      <c r="F76" s="241" t="s">
        <v>266</v>
      </c>
    </row>
    <row r="77" spans="1:6" s="163" customFormat="1" ht="30.75" customHeight="1">
      <c r="A77"/>
      <c r="B77" s="299" t="s">
        <v>182</v>
      </c>
      <c r="C77" s="299"/>
      <c r="D77" s="210" t="e">
        <f>VLOOKUP(E71,E76:F78,2,FALSE)</f>
        <v>#N/A</v>
      </c>
      <c r="E77" s="244" t="b">
        <v>0</v>
      </c>
      <c r="F77" s="243" t="s">
        <v>267</v>
      </c>
    </row>
    <row r="78" spans="1:6" s="163" customFormat="1" ht="33" customHeight="1">
      <c r="A78"/>
      <c r="B78" s="173"/>
      <c r="C78" s="173"/>
      <c r="D78" s="236"/>
      <c r="E78" s="244" t="b">
        <v>0</v>
      </c>
      <c r="F78" s="243" t="s">
        <v>261</v>
      </c>
    </row>
    <row r="79" spans="1:6" s="163" customFormat="1" ht="33" customHeight="1">
      <c r="A79"/>
      <c r="B79" s="173"/>
      <c r="C79" s="173"/>
      <c r="D79" s="236"/>
      <c r="E79"/>
    </row>
    <row r="80" spans="1:6" s="163" customFormat="1" ht="33" customHeight="1">
      <c r="A80"/>
      <c r="B80" s="173"/>
      <c r="C80" s="173"/>
      <c r="D80" s="236"/>
      <c r="E80"/>
    </row>
    <row r="81" spans="2:6" ht="26.25" customHeight="1">
      <c r="E81" s="163"/>
      <c r="F81" s="118"/>
    </row>
    <row r="82" spans="2:6" ht="26.25" customHeight="1">
      <c r="B82" s="298" t="s">
        <v>40</v>
      </c>
      <c r="C82" s="298"/>
      <c r="E82" s="247" t="s">
        <v>252</v>
      </c>
      <c r="F82" s="118"/>
    </row>
    <row r="83" spans="2:6" ht="26.25" customHeight="1">
      <c r="B83" s="296" t="s">
        <v>96</v>
      </c>
      <c r="C83" s="296"/>
      <c r="D83" s="206">
        <f>フレンドショップ登録用紙!C11</f>
        <v>0</v>
      </c>
      <c r="E83" s="248" t="e">
        <f>VLOOKUP(D83,フレンドショップ登録用紙!O:Q,3,FALSE)</f>
        <v>#N/A</v>
      </c>
    </row>
    <row r="84" spans="2:6" ht="26.25" customHeight="1">
      <c r="B84" s="296" t="s">
        <v>251</v>
      </c>
      <c r="C84" s="296"/>
      <c r="D84" s="245">
        <f>フレンドショップ登録用紙!C12</f>
        <v>0</v>
      </c>
      <c r="E84" s="248" t="e">
        <f>VLOOKUP(D84,フレンドショップ登録用紙!O:Q,3,FALSE)</f>
        <v>#N/A</v>
      </c>
    </row>
    <row r="85" spans="2:6" ht="26.25" customHeight="1">
      <c r="B85" s="173"/>
      <c r="C85" s="173"/>
      <c r="D85" s="201"/>
    </row>
    <row r="86" spans="2:6" ht="26.25" customHeight="1">
      <c r="B86" s="298" t="s">
        <v>187</v>
      </c>
      <c r="C86" s="298"/>
    </row>
    <row r="87" spans="2:6" ht="26.25" customHeight="1">
      <c r="B87" s="296" t="s">
        <v>96</v>
      </c>
      <c r="C87" s="296"/>
      <c r="D87" s="245">
        <f>フレンドショップ登録用紙!C14</f>
        <v>0</v>
      </c>
      <c r="E87" s="249" t="str">
        <f>IF(フレンドショップ登録用紙!C14="","98.なし","")</f>
        <v>98.なし</v>
      </c>
    </row>
    <row r="88" spans="2:6" ht="26.25" customHeight="1">
      <c r="B88" s="296" t="s">
        <v>251</v>
      </c>
      <c r="C88" s="296"/>
      <c r="D88" s="245">
        <f>フレンドショップ登録用紙!C15</f>
        <v>0</v>
      </c>
      <c r="E88" s="250"/>
    </row>
    <row r="89" spans="2:6" ht="26.25" customHeight="1"/>
    <row r="90" spans="2:6" ht="26.25" customHeight="1">
      <c r="B90" s="298" t="s">
        <v>254</v>
      </c>
      <c r="C90" s="298"/>
      <c r="E90" s="163"/>
    </row>
    <row r="91" spans="2:6" ht="26.25" customHeight="1">
      <c r="B91" s="296" t="s">
        <v>75</v>
      </c>
      <c r="C91" s="296"/>
      <c r="D91" s="245">
        <f>フレンドショップ登録用紙!C31</f>
        <v>0</v>
      </c>
    </row>
    <row r="92" spans="2:6" ht="26.25" customHeight="1"/>
    <row r="93" spans="2:6" ht="26.25" customHeight="1">
      <c r="B93" s="298" t="s">
        <v>21</v>
      </c>
      <c r="C93" s="298"/>
    </row>
    <row r="94" spans="2:6" ht="26.25" customHeight="1">
      <c r="B94" s="296" t="s">
        <v>199</v>
      </c>
      <c r="C94" s="296"/>
      <c r="D94" s="246">
        <f>D29</f>
        <v>0</v>
      </c>
    </row>
    <row r="95" spans="2:6" ht="26.25" customHeight="1">
      <c r="B95" s="296" t="s">
        <v>201</v>
      </c>
      <c r="C95" s="296"/>
      <c r="D95" s="246" t="e">
        <f>D30</f>
        <v>#N/A</v>
      </c>
    </row>
    <row r="96" spans="2:6" ht="24.75" customHeight="1"/>
    <row r="97" spans="1:4" ht="32.25" customHeight="1"/>
    <row r="98" spans="1:4" ht="32.25" customHeight="1"/>
    <row r="99" spans="1:4" ht="19.5">
      <c r="A99" s="163"/>
      <c r="B99" s="297"/>
      <c r="C99" s="297"/>
      <c r="D99" s="207"/>
    </row>
    <row r="100" spans="1:4" ht="36.75" customHeight="1"/>
    <row r="101" spans="1:4" ht="36.75" customHeight="1"/>
  </sheetData>
  <mergeCells count="59">
    <mergeCell ref="B4:D4"/>
    <mergeCell ref="B5:C5"/>
    <mergeCell ref="B6:C6"/>
    <mergeCell ref="B7:C7"/>
    <mergeCell ref="B12:C12"/>
    <mergeCell ref="B8:B11"/>
    <mergeCell ref="B13:C13"/>
    <mergeCell ref="B14:C14"/>
    <mergeCell ref="B15:C15"/>
    <mergeCell ref="B16:C16"/>
    <mergeCell ref="B17:C17"/>
    <mergeCell ref="B19:D19"/>
    <mergeCell ref="B32:C32"/>
    <mergeCell ref="B35:D35"/>
    <mergeCell ref="J35:N35"/>
    <mergeCell ref="B37:C37"/>
    <mergeCell ref="B20:B21"/>
    <mergeCell ref="B23:B24"/>
    <mergeCell ref="B26:B27"/>
    <mergeCell ref="B29:B30"/>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72:C73"/>
    <mergeCell ref="B82:C82"/>
    <mergeCell ref="B83:C83"/>
    <mergeCell ref="B87:C87"/>
    <mergeCell ref="B66:C66"/>
    <mergeCell ref="B67:C67"/>
    <mergeCell ref="B68:C68"/>
    <mergeCell ref="B69:C69"/>
    <mergeCell ref="B70:C70"/>
    <mergeCell ref="B75:C75"/>
    <mergeCell ref="B77:C77"/>
    <mergeCell ref="B84:C84"/>
    <mergeCell ref="B86:C86"/>
    <mergeCell ref="B64:C64"/>
    <mergeCell ref="B65:C65"/>
    <mergeCell ref="B94:C94"/>
    <mergeCell ref="B95:C95"/>
    <mergeCell ref="B99:C99"/>
    <mergeCell ref="B88:C88"/>
    <mergeCell ref="B90:C90"/>
    <mergeCell ref="B91:C91"/>
    <mergeCell ref="B93:C93"/>
  </mergeCells>
  <phoneticPr fontId="1"/>
  <conditionalFormatting sqref="F36">
    <cfRule type="containsBlanks" dxfId="93" priority="1">
      <formula>LEN(TRIM(F36))=0</formula>
    </cfRule>
  </conditionalFormatting>
  <conditionalFormatting sqref="G8:G9">
    <cfRule type="containsText" dxfId="92" priority="142" operator="containsText" text="下さい">
      <formula>NOT(ISERROR(SEARCH("下さい",G8)))</formula>
    </cfRule>
    <cfRule type="containsText" dxfId="91" priority="141" operator="containsText" text="等">
      <formula>NOT(ISERROR(SEARCH("等",G8)))</formula>
    </cfRule>
    <cfRule type="containsText" dxfId="90" priority="140" operator="containsText" text="又">
      <formula>NOT(ISERROR(SEARCH("又",G8)))</formula>
    </cfRule>
    <cfRule type="containsText" dxfId="89" priority="139" operator="containsText" text="迄">
      <formula>NOT(ISERROR(SEARCH("迄",G8)))</formula>
    </cfRule>
    <cfRule type="containsText" dxfId="88" priority="138" operator="containsText" text="取扱">
      <formula>NOT(ISERROR(SEARCH("取扱",G8)))</formula>
    </cfRule>
    <cfRule type="containsText" dxfId="87" priority="137" operator="containsText" text="ホームページ">
      <formula>NOT(ISERROR(SEARCH("ホームページ",G8)))</formula>
    </cfRule>
    <cfRule type="containsText" dxfId="86" priority="136" operator="containsText" text="HP">
      <formula>NOT(ISERROR(SEARCH("HP",G8)))</formula>
    </cfRule>
    <cfRule type="containsText" dxfId="85" priority="135" operator="containsText" text="WEBサイト">
      <formula>NOT(ISERROR(SEARCH("WEBサイト",G8)))</formula>
    </cfRule>
    <cfRule type="containsText" dxfId="84" priority="134" operator="containsText" text="ml">
      <formula>NOT(ISERROR(SEARCH("ml",G8)))</formula>
    </cfRule>
    <cfRule type="containsText" dxfId="83" priority="133" operator="containsText" text="ML">
      <formula>NOT(ISERROR(SEARCH("ML",G8)))</formula>
    </cfRule>
    <cfRule type="containsText" dxfId="82" priority="147" operator="containsText" text="皆様">
      <formula>NOT(ISERROR(SEARCH("皆様",G8)))</formula>
    </cfRule>
    <cfRule type="containsText" dxfId="81" priority="132" operator="containsText" text="美味">
      <formula>NOT(ISERROR(SEARCH("美味",G8)))</formula>
    </cfRule>
    <cfRule type="containsText" dxfId="80" priority="131" operator="containsText" text="旨味">
      <formula>NOT(ISERROR(SEARCH("旨味",G8)))</formula>
    </cfRule>
    <cfRule type="containsText" dxfId="79" priority="130" operator="containsText" text="旨み">
      <formula>NOT(ISERROR(SEARCH("旨み",G8)))</formula>
    </cfRule>
    <cfRule type="containsText" dxfId="78" priority="129" operator="containsText" text="うま味">
      <formula>NOT(ISERROR(SEARCH("うま味",G8)))</formula>
    </cfRule>
    <cfRule type="containsText" dxfId="77" priority="128" operator="containsText" text="ｍｌ">
      <formula>NOT(ISERROR(SEARCH("ｍｌ",G8)))</formula>
    </cfRule>
    <cfRule type="containsText" dxfId="76" priority="143" operator="containsText" text="出来る">
      <formula>NOT(ISERROR(SEARCH("出来る",G8)))</formula>
    </cfRule>
    <cfRule type="containsText" dxfId="75" priority="144" operator="containsText" text="為">
      <formula>NOT(ISERROR(SEARCH("為",G8)))</formula>
    </cfRule>
    <cfRule type="containsText" dxfId="74" priority="145" operator="containsText" text="更に">
      <formula>NOT(ISERROR(SEARCH("更に",G8)))</formula>
    </cfRule>
    <cfRule type="containsText" dxfId="73" priority="146" operator="containsText" text="様々">
      <formula>NOT(ISERROR(SEARCH("様々",G8)))</formula>
    </cfRule>
    <cfRule type="containsText" dxfId="72" priority="148" operator="containsText" text="お客様">
      <formula>NOT(ISERROR(SEARCH("お客様",G8)))</formula>
    </cfRule>
    <cfRule type="containsText" dxfId="71" priority="149" operator="containsText" text="子供">
      <formula>NOT(ISERROR(SEARCH("子供",G8)))</formula>
    </cfRule>
    <cfRule type="containsText" dxfId="70" priority="150" operator="containsText" text="ケ月">
      <formula>NOT(ISERROR(SEARCH("ケ月",G8)))</formula>
    </cfRule>
    <cfRule type="containsText" dxfId="69" priority="151" operator="containsText" text="か月">
      <formula>NOT(ISERROR(SEARCH("か月",G8)))</formula>
    </cfRule>
    <cfRule type="containsText" dxfId="68" priority="152" operator="containsText" text="ヶ月">
      <formula>NOT(ISERROR(SEARCH("ヶ月",G8)))</formula>
    </cfRule>
    <cfRule type="containsText" dxfId="67" priority="153" operator="containsText" text="ヵ月">
      <formula>NOT(ISERROR(SEARCH("ヵ月",G8)))</formula>
    </cfRule>
    <cfRule type="containsText" dxfId="66" priority="156" operator="containsText" text="おススメ">
      <formula>NOT(ISERROR(SEARCH("おススメ",G8)))</formula>
    </cfRule>
    <cfRule type="containsText" dxfId="65" priority="158" operator="containsText" text="美味しく">
      <formula>NOT(ISERROR(SEARCH("美味しく",G8)))</formula>
    </cfRule>
    <cfRule type="containsText" dxfId="64" priority="188" operator="containsText" text="お勧め、オススメ">
      <formula>NOT(ISERROR(SEARCH("お勧め、オススメ",G8)))</formula>
    </cfRule>
    <cfRule type="containsText" dxfId="63" priority="189" operator="containsText" text="頂く">
      <formula>NOT(ISERROR(SEARCH("頂く",G8)))</formula>
    </cfRule>
    <cfRule type="containsText" dxfId="62" priority="190" operator="containsText" text="美味しい">
      <formula>NOT(ISERROR(SEARCH("美味しい",G8)))</formula>
    </cfRule>
  </conditionalFormatting>
  <conditionalFormatting sqref="G23">
    <cfRule type="containsText" dxfId="61" priority="18" operator="containsText" text="為">
      <formula>NOT(ISERROR(SEARCH("為",G23)))</formula>
    </cfRule>
    <cfRule type="containsText" dxfId="60" priority="19" operator="containsText" text="更に">
      <formula>NOT(ISERROR(SEARCH("更に",G23)))</formula>
    </cfRule>
    <cfRule type="containsText" dxfId="59" priority="20" operator="containsText" text="様々">
      <formula>NOT(ISERROR(SEARCH("様々",G23)))</formula>
    </cfRule>
    <cfRule type="containsText" dxfId="58" priority="21" operator="containsText" text="皆様">
      <formula>NOT(ISERROR(SEARCH("皆様",G23)))</formula>
    </cfRule>
    <cfRule type="containsText" dxfId="57" priority="22" operator="containsText" text="お客様">
      <formula>NOT(ISERROR(SEARCH("お客様",G23)))</formula>
    </cfRule>
    <cfRule type="containsText" dxfId="56" priority="23" operator="containsText" text="子供">
      <formula>NOT(ISERROR(SEARCH("子供",G23)))</formula>
    </cfRule>
    <cfRule type="containsText" dxfId="55" priority="24" operator="containsText" text="ケ月">
      <formula>NOT(ISERROR(SEARCH("ケ月",G23)))</formula>
    </cfRule>
    <cfRule type="containsText" dxfId="54" priority="25" operator="containsText" text="か月">
      <formula>NOT(ISERROR(SEARCH("か月",G23)))</formula>
    </cfRule>
    <cfRule type="containsText" dxfId="53" priority="26" operator="containsText" text="ヶ月">
      <formula>NOT(ISERROR(SEARCH("ヶ月",G23)))</formula>
    </cfRule>
    <cfRule type="containsText" dxfId="52" priority="27" operator="containsText" text="ヵ月">
      <formula>NOT(ISERROR(SEARCH("ヵ月",G23)))</formula>
    </cfRule>
    <cfRule type="containsText" dxfId="51" priority="30" operator="containsText" text="おススメ">
      <formula>NOT(ISERROR(SEARCH("おススメ",G23)))</formula>
    </cfRule>
    <cfRule type="containsText" dxfId="50" priority="32" operator="containsText" text="美味しく">
      <formula>NOT(ISERROR(SEARCH("美味しく",G23)))</formula>
    </cfRule>
    <cfRule type="containsText" dxfId="49" priority="62" operator="containsText" text="お勧め、オススメ">
      <formula>NOT(ISERROR(SEARCH("お勧め、オススメ",G23)))</formula>
    </cfRule>
    <cfRule type="containsText" dxfId="48" priority="63" operator="containsText" text="頂く">
      <formula>NOT(ISERROR(SEARCH("頂く",G23)))</formula>
    </cfRule>
    <cfRule type="containsText" dxfId="47" priority="64" operator="containsText" text="美味しい">
      <formula>NOT(ISERROR(SEARCH("美味しい",G23)))</formula>
    </cfRule>
    <cfRule type="containsText" dxfId="46" priority="12" operator="containsText" text="取扱">
      <formula>NOT(ISERROR(SEARCH("取扱",G23)))</formula>
    </cfRule>
    <cfRule type="containsText" dxfId="45" priority="2" operator="containsText" text="ｍｌ">
      <formula>NOT(ISERROR(SEARCH("ｍｌ",G23)))</formula>
    </cfRule>
    <cfRule type="containsText" dxfId="44" priority="3" operator="containsText" text="うま味">
      <formula>NOT(ISERROR(SEARCH("うま味",G23)))</formula>
    </cfRule>
    <cfRule type="containsText" dxfId="43" priority="4" operator="containsText" text="旨み">
      <formula>NOT(ISERROR(SEARCH("旨み",G23)))</formula>
    </cfRule>
    <cfRule type="containsText" dxfId="42" priority="5" operator="containsText" text="旨味">
      <formula>NOT(ISERROR(SEARCH("旨味",G23)))</formula>
    </cfRule>
    <cfRule type="containsText" dxfId="41" priority="6" operator="containsText" text="美味">
      <formula>NOT(ISERROR(SEARCH("美味",G23)))</formula>
    </cfRule>
    <cfRule type="containsText" dxfId="40" priority="7" operator="containsText" text="ML">
      <formula>NOT(ISERROR(SEARCH("ML",G23)))</formula>
    </cfRule>
    <cfRule type="containsText" dxfId="39" priority="8" operator="containsText" text="ml">
      <formula>NOT(ISERROR(SEARCH("ml",G23)))</formula>
    </cfRule>
    <cfRule type="containsText" dxfId="38" priority="9" operator="containsText" text="WEBサイト">
      <formula>NOT(ISERROR(SEARCH("WEBサイト",G23)))</formula>
    </cfRule>
    <cfRule type="containsText" dxfId="37" priority="10" operator="containsText" text="HP">
      <formula>NOT(ISERROR(SEARCH("HP",G23)))</formula>
    </cfRule>
    <cfRule type="containsText" dxfId="36" priority="11" operator="containsText" text="ホームページ">
      <formula>NOT(ISERROR(SEARCH("ホームページ",G23)))</formula>
    </cfRule>
    <cfRule type="containsText" dxfId="35" priority="13" operator="containsText" text="迄">
      <formula>NOT(ISERROR(SEARCH("迄",G23)))</formula>
    </cfRule>
    <cfRule type="containsText" dxfId="34" priority="14" operator="containsText" text="又">
      <formula>NOT(ISERROR(SEARCH("又",G23)))</formula>
    </cfRule>
    <cfRule type="containsText" dxfId="33" priority="15" operator="containsText" text="等">
      <formula>NOT(ISERROR(SEARCH("等",G23)))</formula>
    </cfRule>
    <cfRule type="containsText" dxfId="32" priority="16" operator="containsText" text="下さい">
      <formula>NOT(ISERROR(SEARCH("下さい",G23)))</formula>
    </cfRule>
    <cfRule type="containsText" dxfId="31" priority="17" operator="containsText" text="出来る">
      <formula>NOT(ISERROR(SEARCH("出来る",G23)))</formula>
    </cfRule>
  </conditionalFormatting>
  <conditionalFormatting sqref="G29">
    <cfRule type="containsText" dxfId="30" priority="79" operator="containsText" text="下さい">
      <formula>NOT(ISERROR(SEARCH("下さい",G29)))</formula>
    </cfRule>
    <cfRule type="containsText" dxfId="29" priority="78" operator="containsText" text="等">
      <formula>NOT(ISERROR(SEARCH("等",G29)))</formula>
    </cfRule>
    <cfRule type="containsText" dxfId="28" priority="77" operator="containsText" text="又">
      <formula>NOT(ISERROR(SEARCH("又",G29)))</formula>
    </cfRule>
    <cfRule type="containsText" dxfId="27" priority="76" operator="containsText" text="迄">
      <formula>NOT(ISERROR(SEARCH("迄",G29)))</formula>
    </cfRule>
    <cfRule type="containsText" dxfId="26" priority="75" operator="containsText" text="取扱">
      <formula>NOT(ISERROR(SEARCH("取扱",G29)))</formula>
    </cfRule>
    <cfRule type="containsText" dxfId="25" priority="74" operator="containsText" text="ホームページ">
      <formula>NOT(ISERROR(SEARCH("ホームページ",G29)))</formula>
    </cfRule>
    <cfRule type="containsText" dxfId="24" priority="73" operator="containsText" text="HP">
      <formula>NOT(ISERROR(SEARCH("HP",G29)))</formula>
    </cfRule>
    <cfRule type="containsText" dxfId="23" priority="72" operator="containsText" text="WEBサイト">
      <formula>NOT(ISERROR(SEARCH("WEBサイト",G29)))</formula>
    </cfRule>
    <cfRule type="containsText" dxfId="22" priority="71" operator="containsText" text="ml">
      <formula>NOT(ISERROR(SEARCH("ml",G29)))</formula>
    </cfRule>
    <cfRule type="containsText" dxfId="21" priority="70" operator="containsText" text="ML">
      <formula>NOT(ISERROR(SEARCH("ML",G29)))</formula>
    </cfRule>
    <cfRule type="containsText" dxfId="20" priority="69" operator="containsText" text="美味">
      <formula>NOT(ISERROR(SEARCH("美味",G29)))</formula>
    </cfRule>
    <cfRule type="containsText" dxfId="19" priority="68" operator="containsText" text="旨味">
      <formula>NOT(ISERROR(SEARCH("旨味",G29)))</formula>
    </cfRule>
    <cfRule type="containsText" dxfId="18" priority="67" operator="containsText" text="旨み">
      <formula>NOT(ISERROR(SEARCH("旨み",G29)))</formula>
    </cfRule>
    <cfRule type="containsText" dxfId="17" priority="66" operator="containsText" text="うま味">
      <formula>NOT(ISERROR(SEARCH("うま味",G29)))</formula>
    </cfRule>
    <cfRule type="containsText" dxfId="16" priority="65" operator="containsText" text="ｍｌ">
      <formula>NOT(ISERROR(SEARCH("ｍｌ",G29)))</formula>
    </cfRule>
    <cfRule type="containsText" dxfId="15" priority="81" operator="containsText" text="為">
      <formula>NOT(ISERROR(SEARCH("為",G29)))</formula>
    </cfRule>
    <cfRule type="containsText" dxfId="14" priority="82" operator="containsText" text="更に">
      <formula>NOT(ISERROR(SEARCH("更に",G29)))</formula>
    </cfRule>
    <cfRule type="containsText" dxfId="13" priority="83" operator="containsText" text="様々">
      <formula>NOT(ISERROR(SEARCH("様々",G29)))</formula>
    </cfRule>
    <cfRule type="containsText" dxfId="12" priority="84" operator="containsText" text="皆様">
      <formula>NOT(ISERROR(SEARCH("皆様",G29)))</formula>
    </cfRule>
    <cfRule type="containsText" dxfId="11" priority="80" operator="containsText" text="出来る">
      <formula>NOT(ISERROR(SEARCH("出来る",G29)))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宮川 尚子</cp:lastModifiedBy>
  <cp:lastPrinted>2023-11-14T07:45:16Z</cp:lastPrinted>
  <dcterms:created xsi:type="dcterms:W3CDTF">2018-11-20T08:56:38Z</dcterms:created>
  <dcterms:modified xsi:type="dcterms:W3CDTF">2025-03-14T03:07:42Z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2025-01-23T02:47:09Z</vt:filetime>
  </property>
</Properties>
</file>